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60" windowWidth="1980" windowHeight="1170" tabRatio="500"/>
  </bookViews>
  <sheets>
    <sheet name="todos os poços" sheetId="1" r:id="rId1"/>
    <sheet name="Classes" sheetId="2" r:id="rId2"/>
    <sheet name="STD" sheetId="3" r:id="rId3"/>
    <sheet name="cloreto" sheetId="4" r:id="rId4"/>
    <sheet name="sulfato" sheetId="5" r:id="rId5"/>
    <sheet name="sódio" sheetId="6" r:id="rId6"/>
  </sheets>
  <calcPr calcId="152511"/>
  <extLst>
    <ext uri="smNativeData">
      <pm:revision xmlns:pm="smNativeData" day="1703272153" val="1068" rev="124" revOS="4" revMin="124" revMax="0"/>
      <pm:docPrefs xmlns:pm="smNativeData" id="1703272153" fixedDigits="0" showNotice="1" showFrameBounds="1" autoChart="1" recalcOnPrint="1" recalcOnCopy="1" compatTextArt="1" tab="567" useDefinedPrintRange="1" printArea="currentSheet"/>
      <pm:compatibility xmlns:pm="smNativeData" id="1703272153" overlapCells="1"/>
      <pm:defCurrency xmlns:pm="smNativeData" id="1703272153"/>
    </ext>
  </extLst>
</workbook>
</file>

<file path=xl/calcChain.xml><?xml version="1.0" encoding="utf-8"?>
<calcChain xmlns="http://schemas.openxmlformats.org/spreadsheetml/2006/main">
  <c r="N155" i="1" l="1"/>
  <c r="L155" i="1"/>
  <c r="M155" i="1" s="1"/>
  <c r="J155" i="1"/>
  <c r="I155" i="1"/>
  <c r="H155" i="1"/>
  <c r="K155" i="1" s="1"/>
  <c r="G155" i="1"/>
  <c r="N154" i="1"/>
  <c r="L154" i="1"/>
  <c r="M154" i="1" s="1"/>
  <c r="J154" i="1"/>
  <c r="I154" i="1"/>
  <c r="H154" i="1"/>
  <c r="K154" i="1" s="1"/>
  <c r="G154" i="1"/>
  <c r="N153" i="1"/>
  <c r="L153" i="1"/>
  <c r="M153" i="1" s="1"/>
  <c r="J153" i="1"/>
  <c r="I153" i="1"/>
  <c r="H153" i="1"/>
  <c r="K153" i="1" s="1"/>
  <c r="G153" i="1"/>
  <c r="N152" i="1"/>
  <c r="L152" i="1"/>
  <c r="M152" i="1" s="1"/>
  <c r="K152" i="1"/>
  <c r="J152" i="1"/>
  <c r="I152" i="1"/>
  <c r="H152" i="1"/>
  <c r="G152" i="1"/>
  <c r="N151" i="1"/>
  <c r="L151" i="1"/>
  <c r="M151" i="1" s="1"/>
  <c r="J151" i="1"/>
  <c r="I151" i="1"/>
  <c r="H151" i="1"/>
  <c r="K151" i="1" s="1"/>
  <c r="G151" i="1"/>
  <c r="N150" i="1"/>
  <c r="L150" i="1"/>
  <c r="M150" i="1" s="1"/>
  <c r="J150" i="1"/>
  <c r="I150" i="1"/>
  <c r="H150" i="1"/>
  <c r="K150" i="1" s="1"/>
  <c r="G150" i="1"/>
  <c r="N149" i="1"/>
  <c r="L149" i="1"/>
  <c r="M149" i="1" s="1"/>
  <c r="J149" i="1"/>
  <c r="I149" i="1"/>
  <c r="H149" i="1"/>
  <c r="K149" i="1" s="1"/>
  <c r="G149" i="1"/>
  <c r="N148" i="1"/>
  <c r="L148" i="1"/>
  <c r="M148" i="1" s="1"/>
  <c r="J148" i="1"/>
  <c r="I148" i="1"/>
  <c r="H148" i="1"/>
  <c r="K148" i="1" s="1"/>
  <c r="G148" i="1"/>
  <c r="N147" i="1"/>
  <c r="L147" i="1"/>
  <c r="M147" i="1" s="1"/>
  <c r="J147" i="1"/>
  <c r="I147" i="1"/>
  <c r="H147" i="1"/>
  <c r="K147" i="1" s="1"/>
  <c r="G147" i="1"/>
  <c r="N146" i="1"/>
  <c r="L146" i="1"/>
  <c r="M146" i="1" s="1"/>
  <c r="J146" i="1"/>
  <c r="I146" i="1"/>
  <c r="H146" i="1"/>
  <c r="K146" i="1" s="1"/>
  <c r="G146" i="1"/>
  <c r="N145" i="1"/>
  <c r="L145" i="1"/>
  <c r="M145" i="1" s="1"/>
  <c r="J145" i="1"/>
  <c r="I145" i="1"/>
  <c r="H145" i="1"/>
  <c r="K145" i="1" s="1"/>
  <c r="G145" i="1"/>
  <c r="N144" i="1"/>
  <c r="L144" i="1"/>
  <c r="M144" i="1" s="1"/>
  <c r="J144" i="1"/>
  <c r="I144" i="1"/>
  <c r="H144" i="1"/>
  <c r="K144" i="1" s="1"/>
  <c r="G144" i="1"/>
  <c r="N143" i="1"/>
  <c r="L143" i="1"/>
  <c r="M143" i="1" s="1"/>
  <c r="J143" i="1"/>
  <c r="I143" i="1"/>
  <c r="H143" i="1"/>
  <c r="K143" i="1" s="1"/>
  <c r="G143" i="1"/>
  <c r="N142" i="1"/>
  <c r="L142" i="1"/>
  <c r="M142" i="1" s="1"/>
  <c r="J142" i="1"/>
  <c r="I142" i="1"/>
  <c r="H142" i="1"/>
  <c r="K142" i="1" s="1"/>
  <c r="G142" i="1"/>
</calcChain>
</file>

<file path=xl/sharedStrings.xml><?xml version="1.0" encoding="utf-8"?>
<sst xmlns="http://schemas.openxmlformats.org/spreadsheetml/2006/main" count="959" uniqueCount="255">
  <si>
    <t>Poço</t>
  </si>
  <si>
    <t xml:space="preserve">Município </t>
  </si>
  <si>
    <t>Origem</t>
  </si>
  <si>
    <t>Localidade</t>
  </si>
  <si>
    <t>Longitude</t>
  </si>
  <si>
    <t>Latitude</t>
  </si>
  <si>
    <t>Prof</t>
  </si>
  <si>
    <t xml:space="preserve">Vazão </t>
  </si>
  <si>
    <t>NE</t>
  </si>
  <si>
    <t>pH</t>
  </si>
  <si>
    <t>ORP</t>
  </si>
  <si>
    <t>Condutividade (uS/cm)</t>
  </si>
  <si>
    <t>STD (mg/L)</t>
  </si>
  <si>
    <t>Salinidade (PSU)</t>
  </si>
  <si>
    <t>Dureza em Cálcio (mg/L)</t>
  </si>
  <si>
    <t>Dureza em Magnésio (mg/L)</t>
  </si>
  <si>
    <t>Dureza Total (mg/L)</t>
  </si>
  <si>
    <t xml:space="preserve"> Sódio (mg/L)</t>
  </si>
  <si>
    <t>Potássio (mg/L)</t>
  </si>
  <si>
    <t>Alcalinidade em Bicarbonatos (mg/L)</t>
  </si>
  <si>
    <t>Alcalinidade total (mg/L)</t>
  </si>
  <si>
    <t>CO2 livre (mg/L)</t>
  </si>
  <si>
    <t>Sulfato (mg/L)</t>
  </si>
  <si>
    <t>Cloreto (mg/L)</t>
  </si>
  <si>
    <t>nitrato (mg/L)</t>
  </si>
  <si>
    <t xml:space="preserve">S - 1 </t>
  </si>
  <si>
    <t xml:space="preserve">Cuité </t>
  </si>
  <si>
    <t>SIAGAS</t>
  </si>
  <si>
    <t xml:space="preserve">LAGOA DO MELO II </t>
  </si>
  <si>
    <t xml:space="preserve">S - 2 </t>
  </si>
  <si>
    <t xml:space="preserve">SANTA CELINA </t>
  </si>
  <si>
    <t xml:space="preserve">S - 3 </t>
  </si>
  <si>
    <t xml:space="preserve">Cavalhada </t>
  </si>
  <si>
    <t xml:space="preserve">S - 4 </t>
  </si>
  <si>
    <t xml:space="preserve">Bujari </t>
  </si>
  <si>
    <t xml:space="preserve">S - 5 </t>
  </si>
  <si>
    <t xml:space="preserve">S - 6 </t>
  </si>
  <si>
    <t xml:space="preserve">Escola Estadual - Sede </t>
  </si>
  <si>
    <t xml:space="preserve">S - 7 </t>
  </si>
  <si>
    <t xml:space="preserve">AABB - Sede </t>
  </si>
  <si>
    <t xml:space="preserve">S - 8 </t>
  </si>
  <si>
    <t xml:space="preserve">Sitio Alto </t>
  </si>
  <si>
    <t xml:space="preserve">S - 9 </t>
  </si>
  <si>
    <t xml:space="preserve">Alto </t>
  </si>
  <si>
    <t xml:space="preserve">S - 10 </t>
  </si>
  <si>
    <t xml:space="preserve">Sitio Retiro da Serra </t>
  </si>
  <si>
    <t xml:space="preserve">S - 11 </t>
  </si>
  <si>
    <t xml:space="preserve">Sitio Retiro </t>
  </si>
  <si>
    <t xml:space="preserve">S - 12 </t>
  </si>
  <si>
    <t xml:space="preserve">S - 13 </t>
  </si>
  <si>
    <t xml:space="preserve">Sitio Jatobá </t>
  </si>
  <si>
    <t xml:space="preserve">S - 14 </t>
  </si>
  <si>
    <t xml:space="preserve">Sitio Caboatã </t>
  </si>
  <si>
    <t xml:space="preserve">S - 15 </t>
  </si>
  <si>
    <t xml:space="preserve">S - 16 </t>
  </si>
  <si>
    <t xml:space="preserve">S - 17 </t>
  </si>
  <si>
    <t xml:space="preserve">LAGOA DO MEIO </t>
  </si>
  <si>
    <t xml:space="preserve">S - 18 </t>
  </si>
  <si>
    <t xml:space="preserve">AABB </t>
  </si>
  <si>
    <t xml:space="preserve">S - 19 </t>
  </si>
  <si>
    <t xml:space="preserve">BC, BRASIL </t>
  </si>
  <si>
    <t xml:space="preserve">S - 20 </t>
  </si>
  <si>
    <t xml:space="preserve">CAVALHADA </t>
  </si>
  <si>
    <t xml:space="preserve">S - 21 </t>
  </si>
  <si>
    <t xml:space="preserve">S - 22 </t>
  </si>
  <si>
    <t xml:space="preserve">SEDE II </t>
  </si>
  <si>
    <t xml:space="preserve">S - 23 </t>
  </si>
  <si>
    <t xml:space="preserve">SEDE IV </t>
  </si>
  <si>
    <t xml:space="preserve">S - 24 </t>
  </si>
  <si>
    <t xml:space="preserve">SEDE III </t>
  </si>
  <si>
    <t xml:space="preserve">S - 25 </t>
  </si>
  <si>
    <t xml:space="preserve">S - 26 </t>
  </si>
  <si>
    <t xml:space="preserve">FONTE JATOBA </t>
  </si>
  <si>
    <t xml:space="preserve">S - 27 </t>
  </si>
  <si>
    <t xml:space="preserve">SEDE </t>
  </si>
  <si>
    <t xml:space="preserve">S - 28 </t>
  </si>
  <si>
    <t xml:space="preserve">S - 29 </t>
  </si>
  <si>
    <t xml:space="preserve">S - 30 </t>
  </si>
  <si>
    <t xml:space="preserve">S - 31 </t>
  </si>
  <si>
    <t xml:space="preserve">SEM DADOS </t>
  </si>
  <si>
    <t xml:space="preserve">S - 32 </t>
  </si>
  <si>
    <t>C - 33 (p17)</t>
  </si>
  <si>
    <t>Cadastrado</t>
  </si>
  <si>
    <t>C - 34 (p15)</t>
  </si>
  <si>
    <t>S - 35</t>
  </si>
  <si>
    <t>Nova Floresta</t>
  </si>
  <si>
    <t xml:space="preserve">INDUSTRIA DE PANIFICACAO </t>
  </si>
  <si>
    <t>S - 36</t>
  </si>
  <si>
    <t xml:space="preserve">ESTRONDO </t>
  </si>
  <si>
    <t>S - 37</t>
  </si>
  <si>
    <t xml:space="preserve">INDUSTRIA DE PANIFICACAO II </t>
  </si>
  <si>
    <t>S - 38</t>
  </si>
  <si>
    <t xml:space="preserve">COSITE </t>
  </si>
  <si>
    <t>S - 39</t>
  </si>
  <si>
    <t>S - 40</t>
  </si>
  <si>
    <t>S - 41</t>
  </si>
  <si>
    <t xml:space="preserve">NOVA FLORESTA </t>
  </si>
  <si>
    <t>S - 42</t>
  </si>
  <si>
    <t>S - 43</t>
  </si>
  <si>
    <t xml:space="preserve">Sítio Gamelas </t>
  </si>
  <si>
    <t>S - 44</t>
  </si>
  <si>
    <t xml:space="preserve">Sítio Gamela </t>
  </si>
  <si>
    <t>S - 45</t>
  </si>
  <si>
    <t xml:space="preserve">Montevideo </t>
  </si>
  <si>
    <t>S - 46</t>
  </si>
  <si>
    <t xml:space="preserve">Sítio Novo </t>
  </si>
  <si>
    <t>S - 47</t>
  </si>
  <si>
    <t>S - 48</t>
  </si>
  <si>
    <t xml:space="preserve">Sítio Flores de Cima </t>
  </si>
  <si>
    <t>S - 49</t>
  </si>
  <si>
    <t>S - 50</t>
  </si>
  <si>
    <t xml:space="preserve">Sede Nova Floresta </t>
  </si>
  <si>
    <t>S - 51</t>
  </si>
  <si>
    <t>S - 52</t>
  </si>
  <si>
    <t xml:space="preserve">Sítio Montevideo </t>
  </si>
  <si>
    <t>S - 53</t>
  </si>
  <si>
    <t>S - 54</t>
  </si>
  <si>
    <t xml:space="preserve">INDÚSTRIA DE PANIFICAÇÃO </t>
  </si>
  <si>
    <t>S - 55</t>
  </si>
  <si>
    <t>S - 56</t>
  </si>
  <si>
    <t>S - 57</t>
  </si>
  <si>
    <t xml:space="preserve">SEDE V </t>
  </si>
  <si>
    <t>S - 58</t>
  </si>
  <si>
    <t xml:space="preserve">ST, NOVO </t>
  </si>
  <si>
    <t>S - 59</t>
  </si>
  <si>
    <t>S - 60</t>
  </si>
  <si>
    <t xml:space="preserve">ST, GAMELA </t>
  </si>
  <si>
    <t>S - 61</t>
  </si>
  <si>
    <t xml:space="preserve">PARQUE FLAMBOYANTS </t>
  </si>
  <si>
    <t>S - 62</t>
  </si>
  <si>
    <t xml:space="preserve">FLORES BAIXAS </t>
  </si>
  <si>
    <t>S - 63</t>
  </si>
  <si>
    <t xml:space="preserve">ST, POROROCA </t>
  </si>
  <si>
    <t>S - 64</t>
  </si>
  <si>
    <t>S - 65</t>
  </si>
  <si>
    <t>S - 66</t>
  </si>
  <si>
    <t>S - 67</t>
  </si>
  <si>
    <t>C - 68 (p14)</t>
  </si>
  <si>
    <t>C - 69 (p13)</t>
  </si>
  <si>
    <t>C - 70 (p18)</t>
  </si>
  <si>
    <t>C - 71 (p16)</t>
  </si>
  <si>
    <t xml:space="preserve">Cadastrado </t>
  </si>
  <si>
    <t>S - 72</t>
  </si>
  <si>
    <t xml:space="preserve">Picuí </t>
  </si>
  <si>
    <t xml:space="preserve">SITIO NOVO </t>
  </si>
  <si>
    <t>S - 73</t>
  </si>
  <si>
    <t xml:space="preserve">NOVO HORIZONTE </t>
  </si>
  <si>
    <t>S - 74</t>
  </si>
  <si>
    <t xml:space="preserve">SANTA LUZIA </t>
  </si>
  <si>
    <t>S - 75</t>
  </si>
  <si>
    <t xml:space="preserve">Sítio Mato Grosso </t>
  </si>
  <si>
    <t>S - 76</t>
  </si>
  <si>
    <t xml:space="preserve">Mato Grosso </t>
  </si>
  <si>
    <t>S - 77</t>
  </si>
  <si>
    <t xml:space="preserve">Pontal </t>
  </si>
  <si>
    <t>S - 78</t>
  </si>
  <si>
    <t>S - 79</t>
  </si>
  <si>
    <t xml:space="preserve">Lagoa Cercada </t>
  </si>
  <si>
    <t>S - 80</t>
  </si>
  <si>
    <t>S - 81</t>
  </si>
  <si>
    <t>S - 82</t>
  </si>
  <si>
    <t>S - 83</t>
  </si>
  <si>
    <t>S - 84</t>
  </si>
  <si>
    <t>S - 85</t>
  </si>
  <si>
    <t>S - 86</t>
  </si>
  <si>
    <t>S - 87</t>
  </si>
  <si>
    <t>S - 88</t>
  </si>
  <si>
    <t>S - 89</t>
  </si>
  <si>
    <t>S - 90</t>
  </si>
  <si>
    <t xml:space="preserve">Novo Horizonte </t>
  </si>
  <si>
    <t>S - 91</t>
  </si>
  <si>
    <t xml:space="preserve">Sítio Cardero </t>
  </si>
  <si>
    <t>S - 92</t>
  </si>
  <si>
    <t xml:space="preserve">Olho D'água </t>
  </si>
  <si>
    <t>S - 93</t>
  </si>
  <si>
    <t xml:space="preserve">Olho D'água Novo </t>
  </si>
  <si>
    <t>S - 94</t>
  </si>
  <si>
    <t>S - 95</t>
  </si>
  <si>
    <t>S - 96</t>
  </si>
  <si>
    <t xml:space="preserve">Saco do Girão </t>
  </si>
  <si>
    <t>S - 97</t>
  </si>
  <si>
    <t>S - 98</t>
  </si>
  <si>
    <t xml:space="preserve">Serra da Lagoa </t>
  </si>
  <si>
    <t>S - 99</t>
  </si>
  <si>
    <t>S - 100</t>
  </si>
  <si>
    <t>S - 101</t>
  </si>
  <si>
    <t xml:space="preserve">Sítio Malhada da Cangalha </t>
  </si>
  <si>
    <t>S - 102</t>
  </si>
  <si>
    <t xml:space="preserve">LAGOA DO DESERTO </t>
  </si>
  <si>
    <t>S - 103</t>
  </si>
  <si>
    <t xml:space="preserve">BARRA NOVA II </t>
  </si>
  <si>
    <t>S - 104</t>
  </si>
  <si>
    <t xml:space="preserve">ST, ONÇAS </t>
  </si>
  <si>
    <t>S - 105</t>
  </si>
  <si>
    <t xml:space="preserve">LAG, CERCADA </t>
  </si>
  <si>
    <t>S - 106</t>
  </si>
  <si>
    <t xml:space="preserve">L, CERCADA II </t>
  </si>
  <si>
    <t>S - 107</t>
  </si>
  <si>
    <t xml:space="preserve">L, CERCADA III </t>
  </si>
  <si>
    <t>S - 108</t>
  </si>
  <si>
    <t>S - 109</t>
  </si>
  <si>
    <t>S - 110</t>
  </si>
  <si>
    <t>S - 111</t>
  </si>
  <si>
    <t>S - 112</t>
  </si>
  <si>
    <t>S - 113</t>
  </si>
  <si>
    <t>S - 114</t>
  </si>
  <si>
    <t>S - 115</t>
  </si>
  <si>
    <t>S - 116</t>
  </si>
  <si>
    <t>S - 117</t>
  </si>
  <si>
    <t>S - 118</t>
  </si>
  <si>
    <t>S - 119</t>
  </si>
  <si>
    <t xml:space="preserve">Lagoa do Junco </t>
  </si>
  <si>
    <t>S - 120</t>
  </si>
  <si>
    <t xml:space="preserve">PEDRA DAGUA </t>
  </si>
  <si>
    <t>C - 121 (p01)</t>
  </si>
  <si>
    <t>C - 122 (p09</t>
  </si>
  <si>
    <t>C - 123 (p03)</t>
  </si>
  <si>
    <t>C - 124 (p02)</t>
  </si>
  <si>
    <t>C - 125 (p08)</t>
  </si>
  <si>
    <t>C - 126 (p07)</t>
  </si>
  <si>
    <t>C - 127 (p05)</t>
  </si>
  <si>
    <t>C - 128 (p06)</t>
  </si>
  <si>
    <t>C - 129 (p04)</t>
  </si>
  <si>
    <t>C - 130 (p12)</t>
  </si>
  <si>
    <t>C - 131 (p11)</t>
  </si>
  <si>
    <t>C - 132 (p10)</t>
  </si>
  <si>
    <t>Mínimo</t>
  </si>
  <si>
    <t>Máximo</t>
  </si>
  <si>
    <t>Média</t>
  </si>
  <si>
    <t>Mediana</t>
  </si>
  <si>
    <t>Intervalo</t>
  </si>
  <si>
    <t xml:space="preserve">Desvio padrão  </t>
  </si>
  <si>
    <t xml:space="preserve">Coeficiente de variação </t>
  </si>
  <si>
    <t xml:space="preserve">Contagem </t>
  </si>
  <si>
    <t>Condutividade</t>
  </si>
  <si>
    <t xml:space="preserve">STD </t>
  </si>
  <si>
    <t>Salinidade</t>
  </si>
  <si>
    <t>Dureza em cálcio</t>
  </si>
  <si>
    <t>Dureza em magnésio</t>
  </si>
  <si>
    <t xml:space="preserve">Dureza total </t>
  </si>
  <si>
    <t>sódio</t>
  </si>
  <si>
    <t>Potássio</t>
  </si>
  <si>
    <t xml:space="preserve">Alcalinidade total </t>
  </si>
  <si>
    <t>Sulfato</t>
  </si>
  <si>
    <t xml:space="preserve">Cloreto </t>
  </si>
  <si>
    <t xml:space="preserve">Bicarbonato </t>
  </si>
  <si>
    <t xml:space="preserve">Classificação </t>
  </si>
  <si>
    <t>Ligeiramente salobra</t>
  </si>
  <si>
    <t>Moderadamente salobra</t>
  </si>
  <si>
    <t>Limites</t>
  </si>
  <si>
    <t>Menor 1000</t>
  </si>
  <si>
    <t>1000 a 3000</t>
  </si>
  <si>
    <t>3000 a 10000</t>
  </si>
  <si>
    <t xml:space="preserve">Quantidade </t>
  </si>
  <si>
    <t>Doce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</si>
</sst>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EFFFF"/>
        <bgColor rgb="FFFFFFFF"/>
      </patternFill>
    </fill>
    <fill>
      <patternFill patternType="solid">
        <fgColor rgb="FF5CFFFF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4BCDE7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l" xfId="0" builtinId="0" customBuiltin="1"/>
  </cellStyles>
  <dxfs count="0"/>
  <tableStyles count="0"/>
  <colors>
    <mruColors>
      <color rgb="FF4BCD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03272153" count="1">
        <pm:charStyle name="Normal" fontId="0"/>
      </pm:charStyles>
      <pm:colors xmlns:pm="smNativeData" id="1703272153" count="2">
        <pm:color name="Cor 24" rgb="9EFFFF"/>
        <pm:color name="Cor 25" rgb="FFFF9E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Classes!$E$1</c:f>
              <c:strCache>
                <c:ptCount val="1"/>
                <c:pt idx="0">
                  <c:v>Quantidade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Classes!$C$2:$C$4</c:f>
              <c:strCache>
                <c:ptCount val="3"/>
                <c:pt idx="0">
                  <c:v>Doce</c:v>
                </c:pt>
                <c:pt idx="1">
                  <c:v>Ligeiramente salobra</c:v>
                </c:pt>
                <c:pt idx="2">
                  <c:v>Moderadamente salobra</c:v>
                </c:pt>
              </c:strCache>
            </c:strRef>
          </c:cat>
          <c:val>
            <c:numRef>
              <c:f>Classes!$E$2:$E$4</c:f>
              <c:numCache>
                <c:formatCode>General</c:formatCode>
                <c:ptCount val="3"/>
                <c:pt idx="0">
                  <c:v>12</c:v>
                </c:pt>
                <c:pt idx="1">
                  <c:v>31</c:v>
                </c:pt>
                <c:pt idx="2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STD!$M$1</c:f>
              <c:strCache>
                <c:ptCount val="1"/>
                <c:pt idx="0">
                  <c:v>STD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STD!$A$2:$A$53</c:f>
              <c:strCache>
                <c:ptCount val="52"/>
                <c:pt idx="0">
                  <c:v>S - 2 </c:v>
                </c:pt>
                <c:pt idx="1">
                  <c:v>S - 5 </c:v>
                </c:pt>
                <c:pt idx="2">
                  <c:v>S - 7 </c:v>
                </c:pt>
                <c:pt idx="3">
                  <c:v>S - 9 </c:v>
                </c:pt>
                <c:pt idx="4">
                  <c:v>S - 11 </c:v>
                </c:pt>
                <c:pt idx="5">
                  <c:v>S - 12 </c:v>
                </c:pt>
                <c:pt idx="6">
                  <c:v>S - 13 </c:v>
                </c:pt>
                <c:pt idx="7">
                  <c:v>S - 14 </c:v>
                </c:pt>
                <c:pt idx="8">
                  <c:v>S - 15 </c:v>
                </c:pt>
                <c:pt idx="9">
                  <c:v>S - 16 </c:v>
                </c:pt>
                <c:pt idx="10">
                  <c:v>C - 33 (p17)</c:v>
                </c:pt>
                <c:pt idx="11">
                  <c:v>C - 34 (p15)</c:v>
                </c:pt>
                <c:pt idx="12">
                  <c:v>S - 43</c:v>
                </c:pt>
                <c:pt idx="13">
                  <c:v>S - 44</c:v>
                </c:pt>
                <c:pt idx="14">
                  <c:v>S - 45</c:v>
                </c:pt>
                <c:pt idx="15">
                  <c:v>S - 46</c:v>
                </c:pt>
                <c:pt idx="16">
                  <c:v>S - 50</c:v>
                </c:pt>
                <c:pt idx="17">
                  <c:v>S - 52</c:v>
                </c:pt>
                <c:pt idx="18">
                  <c:v>C - 68 (p14)</c:v>
                </c:pt>
                <c:pt idx="19">
                  <c:v>C - 69 (p13)</c:v>
                </c:pt>
                <c:pt idx="20">
                  <c:v>C - 70 (p18)</c:v>
                </c:pt>
                <c:pt idx="21">
                  <c:v>C - 71 (p16)</c:v>
                </c:pt>
                <c:pt idx="22">
                  <c:v>S - 73</c:v>
                </c:pt>
                <c:pt idx="23">
                  <c:v>S - 75</c:v>
                </c:pt>
                <c:pt idx="24">
                  <c:v>S - 77</c:v>
                </c:pt>
                <c:pt idx="25">
                  <c:v>S - 78</c:v>
                </c:pt>
                <c:pt idx="26">
                  <c:v>S - 81</c:v>
                </c:pt>
                <c:pt idx="27">
                  <c:v>S - 83</c:v>
                </c:pt>
                <c:pt idx="28">
                  <c:v>S - 85</c:v>
                </c:pt>
                <c:pt idx="29">
                  <c:v>S - 86</c:v>
                </c:pt>
                <c:pt idx="30">
                  <c:v>S - 87</c:v>
                </c:pt>
                <c:pt idx="31">
                  <c:v>S - 88</c:v>
                </c:pt>
                <c:pt idx="32">
                  <c:v>S - 89</c:v>
                </c:pt>
                <c:pt idx="33">
                  <c:v>S - 91</c:v>
                </c:pt>
                <c:pt idx="34">
                  <c:v>S - 92</c:v>
                </c:pt>
                <c:pt idx="35">
                  <c:v>S - 93</c:v>
                </c:pt>
                <c:pt idx="36">
                  <c:v>S - 94</c:v>
                </c:pt>
                <c:pt idx="37">
                  <c:v>S - 97</c:v>
                </c:pt>
                <c:pt idx="38">
                  <c:v>S - 98</c:v>
                </c:pt>
                <c:pt idx="39">
                  <c:v>S - 101</c:v>
                </c:pt>
                <c:pt idx="40">
                  <c:v>C - 121 (p01)</c:v>
                </c:pt>
                <c:pt idx="41">
                  <c:v>C - 122 (p09</c:v>
                </c:pt>
                <c:pt idx="42">
                  <c:v>C - 123 (p03)</c:v>
                </c:pt>
                <c:pt idx="43">
                  <c:v>C - 124 (p02)</c:v>
                </c:pt>
                <c:pt idx="44">
                  <c:v>C - 125 (p08)</c:v>
                </c:pt>
                <c:pt idx="45">
                  <c:v>C - 126 (p07)</c:v>
                </c:pt>
                <c:pt idx="46">
                  <c:v>C - 127 (p05)</c:v>
                </c:pt>
                <c:pt idx="47">
                  <c:v>C - 128 (p06)</c:v>
                </c:pt>
                <c:pt idx="48">
                  <c:v>C - 129 (p04)</c:v>
                </c:pt>
                <c:pt idx="49">
                  <c:v>C - 130 (p12)</c:v>
                </c:pt>
                <c:pt idx="50">
                  <c:v>C - 131 (p11)</c:v>
                </c:pt>
                <c:pt idx="51">
                  <c:v>C - 132 (p10)</c:v>
                </c:pt>
              </c:strCache>
            </c:strRef>
          </c:cat>
          <c:val>
            <c:numRef>
              <c:f>STD!$M$2:$M$53</c:f>
              <c:numCache>
                <c:formatCode>General</c:formatCode>
                <c:ptCount val="52"/>
                <c:pt idx="0">
                  <c:v>6329.6</c:v>
                </c:pt>
                <c:pt idx="1">
                  <c:v>1747.2</c:v>
                </c:pt>
                <c:pt idx="2">
                  <c:v>1555.2</c:v>
                </c:pt>
                <c:pt idx="3">
                  <c:v>2368</c:v>
                </c:pt>
                <c:pt idx="4">
                  <c:v>2400</c:v>
                </c:pt>
                <c:pt idx="5">
                  <c:v>2918.4</c:v>
                </c:pt>
                <c:pt idx="6">
                  <c:v>1299.2</c:v>
                </c:pt>
                <c:pt idx="7">
                  <c:v>1363.2</c:v>
                </c:pt>
                <c:pt idx="8">
                  <c:v>1318.4</c:v>
                </c:pt>
                <c:pt idx="9">
                  <c:v>1427.2</c:v>
                </c:pt>
                <c:pt idx="10" formatCode="#.##00">
                  <c:v>2236.3000000000002</c:v>
                </c:pt>
                <c:pt idx="11">
                  <c:v>708.2</c:v>
                </c:pt>
                <c:pt idx="12">
                  <c:v>2067.1999999999998</c:v>
                </c:pt>
                <c:pt idx="13">
                  <c:v>2374.4</c:v>
                </c:pt>
                <c:pt idx="14">
                  <c:v>4256</c:v>
                </c:pt>
                <c:pt idx="15">
                  <c:v>1766.4</c:v>
                </c:pt>
                <c:pt idx="16">
                  <c:v>2425.6</c:v>
                </c:pt>
                <c:pt idx="17">
                  <c:v>799.36</c:v>
                </c:pt>
                <c:pt idx="18" formatCode="#.##00">
                  <c:v>3667.8</c:v>
                </c:pt>
                <c:pt idx="19">
                  <c:v>1645</c:v>
                </c:pt>
                <c:pt idx="20" formatCode="#.##00">
                  <c:v>2633.1</c:v>
                </c:pt>
                <c:pt idx="21" formatCode="#.##00">
                  <c:v>1954.3</c:v>
                </c:pt>
                <c:pt idx="22">
                  <c:v>3276.8</c:v>
                </c:pt>
                <c:pt idx="23">
                  <c:v>3852.8</c:v>
                </c:pt>
                <c:pt idx="24">
                  <c:v>1760</c:v>
                </c:pt>
                <c:pt idx="25">
                  <c:v>1025.28</c:v>
                </c:pt>
                <c:pt idx="26">
                  <c:v>6003.2</c:v>
                </c:pt>
                <c:pt idx="27">
                  <c:v>1516.8</c:v>
                </c:pt>
                <c:pt idx="28">
                  <c:v>4019.2</c:v>
                </c:pt>
                <c:pt idx="29">
                  <c:v>2368</c:v>
                </c:pt>
                <c:pt idx="30">
                  <c:v>1292.8</c:v>
                </c:pt>
                <c:pt idx="31">
                  <c:v>837.76</c:v>
                </c:pt>
                <c:pt idx="32">
                  <c:v>1237.7600000000002</c:v>
                </c:pt>
                <c:pt idx="33">
                  <c:v>3078.4</c:v>
                </c:pt>
                <c:pt idx="34">
                  <c:v>676.48</c:v>
                </c:pt>
                <c:pt idx="35">
                  <c:v>678.4</c:v>
                </c:pt>
                <c:pt idx="36">
                  <c:v>718.08</c:v>
                </c:pt>
                <c:pt idx="37">
                  <c:v>886.39999999999986</c:v>
                </c:pt>
                <c:pt idx="38">
                  <c:v>875.52</c:v>
                </c:pt>
                <c:pt idx="39">
                  <c:v>8896</c:v>
                </c:pt>
                <c:pt idx="40">
                  <c:v>503.2</c:v>
                </c:pt>
                <c:pt idx="41">
                  <c:v>2087</c:v>
                </c:pt>
                <c:pt idx="42">
                  <c:v>858</c:v>
                </c:pt>
                <c:pt idx="43">
                  <c:v>1612</c:v>
                </c:pt>
                <c:pt idx="44">
                  <c:v>1377</c:v>
                </c:pt>
                <c:pt idx="45">
                  <c:v>171</c:v>
                </c:pt>
                <c:pt idx="46">
                  <c:v>1523</c:v>
                </c:pt>
                <c:pt idx="47">
                  <c:v>302</c:v>
                </c:pt>
                <c:pt idx="48">
                  <c:v>1691</c:v>
                </c:pt>
                <c:pt idx="49">
                  <c:v>1520</c:v>
                </c:pt>
                <c:pt idx="50">
                  <c:v>1444</c:v>
                </c:pt>
                <c:pt idx="51">
                  <c:v>1507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251200"/>
        <c:axId val="103507456"/>
      </c:barChart>
      <c:catAx>
        <c:axId val="89251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/>
                  <a:t>Poços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507456"/>
        <c:crosses val="autoZero"/>
        <c:auto val="1"/>
        <c:lblAlgn val="ctr"/>
        <c:lblOffset val="100"/>
        <c:noMultiLvlLbl val="0"/>
      </c:catAx>
      <c:valAx>
        <c:axId val="10350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STD (mg/L)</a:t>
                </a:r>
                <a:endParaRPr lang="pt-BR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25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82899797727643"/>
          <c:y val="4.1140713904766167E-2"/>
          <c:w val="0.8404380059575185"/>
          <c:h val="0.756801838109376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cloreto!$X$1</c:f>
              <c:strCache>
                <c:ptCount val="1"/>
                <c:pt idx="0">
                  <c:v>Cloreto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cloreto!$A$2:$A$8</c:f>
              <c:strCache>
                <c:ptCount val="7"/>
                <c:pt idx="0">
                  <c:v>C - 33 (p17)</c:v>
                </c:pt>
                <c:pt idx="1">
                  <c:v>C - 34 (p15)</c:v>
                </c:pt>
                <c:pt idx="2">
                  <c:v>C - 68 (p14)</c:v>
                </c:pt>
                <c:pt idx="3">
                  <c:v>C - 70 (p18)</c:v>
                </c:pt>
                <c:pt idx="4">
                  <c:v>C - 71 (p16)</c:v>
                </c:pt>
                <c:pt idx="5">
                  <c:v>C - 121 (p01)</c:v>
                </c:pt>
                <c:pt idx="6">
                  <c:v>C - 128 (p06)</c:v>
                </c:pt>
              </c:strCache>
            </c:strRef>
          </c:cat>
          <c:val>
            <c:numRef>
              <c:f>cloreto!$X$2:$X$8</c:f>
              <c:numCache>
                <c:formatCode>General</c:formatCode>
                <c:ptCount val="7"/>
                <c:pt idx="0" formatCode="#.##00">
                  <c:v>1278.9000000000001</c:v>
                </c:pt>
                <c:pt idx="1">
                  <c:v>415.4</c:v>
                </c:pt>
                <c:pt idx="2" formatCode="#.##00">
                  <c:v>2314.6</c:v>
                </c:pt>
                <c:pt idx="3" formatCode="#.##00">
                  <c:v>1633</c:v>
                </c:pt>
                <c:pt idx="4" formatCode="#.##00">
                  <c:v>1233.5999999999999</c:v>
                </c:pt>
                <c:pt idx="5">
                  <c:v>252.1</c:v>
                </c:pt>
                <c:pt idx="6">
                  <c:v>81.7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425536"/>
        <c:axId val="103427456"/>
      </c:barChart>
      <c:catAx>
        <c:axId val="103425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/>
                  <a:t>Poço</a:t>
                </a:r>
              </a:p>
            </c:rich>
          </c:tx>
          <c:layout>
            <c:manualLayout>
              <c:xMode val="edge"/>
              <c:yMode val="edge"/>
              <c:x val="0.4504668198094125"/>
              <c:y val="0.89136937322696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427456"/>
        <c:crosses val="autoZero"/>
        <c:auto val="1"/>
        <c:lblAlgn val="ctr"/>
        <c:lblOffset val="100"/>
        <c:noMultiLvlLbl val="0"/>
      </c:catAx>
      <c:valAx>
        <c:axId val="10342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Cloreto (mg/L)</a:t>
                </a:r>
                <a:endParaRPr lang="pt-BR">
                  <a:effectLst/>
                </a:endParaRPr>
              </a:p>
            </c:rich>
          </c:tx>
          <c:layout>
            <c:manualLayout>
              <c:xMode val="edge"/>
              <c:yMode val="edge"/>
              <c:x val="1.3510450000866179E-2"/>
              <c:y val="0.2631429267783925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.#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42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sulfato!$W$1</c:f>
              <c:strCache>
                <c:ptCount val="1"/>
                <c:pt idx="0">
                  <c:v>Sulfato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sulfato!$A$2:$A$8</c:f>
              <c:strCache>
                <c:ptCount val="7"/>
                <c:pt idx="0">
                  <c:v>C - 33 (p17)</c:v>
                </c:pt>
                <c:pt idx="1">
                  <c:v>C - 34 (p15)</c:v>
                </c:pt>
                <c:pt idx="2">
                  <c:v>C - 68 (p14)</c:v>
                </c:pt>
                <c:pt idx="3">
                  <c:v>C - 70 (p18)</c:v>
                </c:pt>
                <c:pt idx="4">
                  <c:v>C - 71 (p16)</c:v>
                </c:pt>
                <c:pt idx="5">
                  <c:v>C - 121 (p01)</c:v>
                </c:pt>
                <c:pt idx="6">
                  <c:v>C - 128 (p06)</c:v>
                </c:pt>
              </c:strCache>
            </c:strRef>
          </c:cat>
          <c:val>
            <c:numRef>
              <c:f>sulfato!$W$2:$W$8</c:f>
              <c:numCache>
                <c:formatCode>General</c:formatCode>
                <c:ptCount val="7"/>
                <c:pt idx="0">
                  <c:v>11</c:v>
                </c:pt>
                <c:pt idx="1">
                  <c:v>3</c:v>
                </c:pt>
                <c:pt idx="2">
                  <c:v>1.8</c:v>
                </c:pt>
                <c:pt idx="3">
                  <c:v>1.2</c:v>
                </c:pt>
                <c:pt idx="4">
                  <c:v>1.2</c:v>
                </c:pt>
                <c:pt idx="5">
                  <c:v>4.4000000000000004</c:v>
                </c:pt>
                <c:pt idx="6">
                  <c:v>1.6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027264"/>
        <c:axId val="104029184"/>
      </c:barChart>
      <c:catAx>
        <c:axId val="104027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/>
                  <a:t>Poço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029184"/>
        <c:crosses val="autoZero"/>
        <c:auto val="1"/>
        <c:lblAlgn val="ctr"/>
        <c:lblOffset val="100"/>
        <c:noMultiLvlLbl val="0"/>
      </c:catAx>
      <c:valAx>
        <c:axId val="10402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Sulfato (mg/L)</a:t>
                </a:r>
                <a:endParaRPr lang="pt-BR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02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sódio!$R$1</c:f>
              <c:strCache>
                <c:ptCount val="1"/>
                <c:pt idx="0">
                  <c:v> Sódio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sódio!$A$2:$A$8</c:f>
              <c:strCache>
                <c:ptCount val="7"/>
                <c:pt idx="0">
                  <c:v>C - 33 (p17)</c:v>
                </c:pt>
                <c:pt idx="1">
                  <c:v>C - 34 (p15)</c:v>
                </c:pt>
                <c:pt idx="2">
                  <c:v>C - 68 (p14)</c:v>
                </c:pt>
                <c:pt idx="3">
                  <c:v>C - 70 (p18)</c:v>
                </c:pt>
                <c:pt idx="4">
                  <c:v>C - 71 (p16)</c:v>
                </c:pt>
                <c:pt idx="5">
                  <c:v>C - 121 (p01)</c:v>
                </c:pt>
                <c:pt idx="6">
                  <c:v>C - 128 (p06)</c:v>
                </c:pt>
              </c:strCache>
            </c:strRef>
          </c:cat>
          <c:val>
            <c:numRef>
              <c:f>sódio!$R$2:$R$8</c:f>
              <c:numCache>
                <c:formatCode>General</c:formatCode>
                <c:ptCount val="7"/>
                <c:pt idx="0">
                  <c:v>813.7</c:v>
                </c:pt>
                <c:pt idx="1">
                  <c:v>198.7</c:v>
                </c:pt>
                <c:pt idx="2">
                  <c:v>965</c:v>
                </c:pt>
                <c:pt idx="3">
                  <c:v>709.6</c:v>
                </c:pt>
                <c:pt idx="4">
                  <c:v>331.2</c:v>
                </c:pt>
                <c:pt idx="5">
                  <c:v>106</c:v>
                </c:pt>
                <c:pt idx="6">
                  <c:v>28.4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045568"/>
        <c:axId val="105387136"/>
      </c:barChart>
      <c:catAx>
        <c:axId val="104045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/>
                  <a:t>Poço</a:t>
                </a:r>
              </a:p>
            </c:rich>
          </c:tx>
          <c:layout>
            <c:manualLayout>
              <c:xMode val="edge"/>
              <c:yMode val="edge"/>
              <c:x val="0.46587294314868288"/>
              <c:y val="0.9128519083836059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387136"/>
        <c:crosses val="autoZero"/>
        <c:auto val="1"/>
        <c:lblAlgn val="ctr"/>
        <c:lblOffset val="100"/>
        <c:noMultiLvlLbl val="0"/>
      </c:catAx>
      <c:valAx>
        <c:axId val="10538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 Sódio (mg/L)</a:t>
                </a:r>
                <a:endParaRPr lang="pt-BR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04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138112</xdr:rowOff>
    </xdr:from>
    <xdr:to>
      <xdr:col>14</xdr:col>
      <xdr:colOff>552450</xdr:colOff>
      <xdr:row>17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0.43542</cdr:x>
      <cdr:y>0.53299</cdr:y>
    </cdr:from>
    <cdr:to>
      <cdr:x>0.6375</cdr:x>
      <cdr:y>0.61632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90725" y="1462088"/>
          <a:ext cx="9239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59,62%</a:t>
          </a:r>
        </a:p>
      </cdr:txBody>
    </cdr:sp>
  </cdr:relSizeAnchor>
  <cdr:relSizeAnchor xmlns:cdr="http://schemas.openxmlformats.org/drawingml/2006/chartDrawing">
    <cdr:from>
      <cdr:x>0.35208</cdr:x>
      <cdr:y>0.18229</cdr:y>
    </cdr:from>
    <cdr:to>
      <cdr:x>0.5</cdr:x>
      <cdr:y>0.29688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09725" y="500064"/>
          <a:ext cx="676275" cy="314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17,30%</a:t>
          </a:r>
        </a:p>
      </cdr:txBody>
    </cdr:sp>
  </cdr:relSizeAnchor>
  <cdr:relSizeAnchor xmlns:cdr="http://schemas.openxmlformats.org/drawingml/2006/chartDrawing">
    <cdr:from>
      <cdr:x>0.51458</cdr:x>
      <cdr:y>0.18229</cdr:y>
    </cdr:from>
    <cdr:to>
      <cdr:x>0.675</cdr:x>
      <cdr:y>0.26215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352675" y="500063"/>
          <a:ext cx="7334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Times New Roman" panose="02020603050405020304" pitchFamily="18" charset="0"/>
              <a:cs typeface="Times New Roman" panose="02020603050405020304" pitchFamily="18" charset="0"/>
            </a:rPr>
            <a:t>23,08%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1219199</xdr:colOff>
      <xdr:row>58</xdr:row>
      <xdr:rowOff>23811</xdr:rowOff>
    </xdr:from>
    <xdr:to>
      <xdr:col>18</xdr:col>
      <xdr:colOff>66675</xdr:colOff>
      <xdr:row>90</xdr:row>
      <xdr:rowOff>66674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238124</xdr:colOff>
      <xdr:row>15</xdr:row>
      <xdr:rowOff>14286</xdr:rowOff>
    </xdr:from>
    <xdr:to>
      <xdr:col>20</xdr:col>
      <xdr:colOff>228600</xdr:colOff>
      <xdr:row>37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14</xdr:row>
      <xdr:rowOff>138112</xdr:rowOff>
    </xdr:from>
    <xdr:to>
      <xdr:col>19</xdr:col>
      <xdr:colOff>19050</xdr:colOff>
      <xdr:row>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14</xdr:row>
      <xdr:rowOff>138111</xdr:rowOff>
    </xdr:from>
    <xdr:to>
      <xdr:col>18</xdr:col>
      <xdr:colOff>285750</xdr:colOff>
      <xdr:row>38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5"/>
  <sheetViews>
    <sheetView tabSelected="1" topLeftCell="A88" zoomScale="70" zoomScaleNormal="70" workbookViewId="0">
      <selection sqref="A1:XFD1"/>
    </sheetView>
  </sheetViews>
  <sheetFormatPr defaultColWidth="10" defaultRowHeight="12.75" x14ac:dyDescent="0.2"/>
  <cols>
    <col min="1" max="2" width="15.42578125" style="2" customWidth="1"/>
    <col min="3" max="3" width="10.140625" style="2" customWidth="1"/>
    <col min="4" max="4" width="28.140625" style="2" customWidth="1"/>
    <col min="5" max="5" width="9.42578125" style="2" customWidth="1"/>
    <col min="6" max="6" width="17.85546875" style="2" customWidth="1"/>
    <col min="7" max="8" width="10" style="2"/>
    <col min="9" max="9" width="10.28515625" style="2" customWidth="1"/>
    <col min="10" max="11" width="10" style="2"/>
    <col min="12" max="12" width="20.42578125" style="2" customWidth="1"/>
    <col min="13" max="13" width="20.140625" style="2" customWidth="1"/>
    <col min="14" max="14" width="17.85546875" style="2" customWidth="1"/>
    <col min="15" max="15" width="14.140625" style="2" customWidth="1"/>
    <col min="16" max="17" width="10" style="2"/>
    <col min="18" max="18" width="14.7109375" style="2" customWidth="1"/>
    <col min="19" max="19" width="10" style="2"/>
    <col min="20" max="20" width="15" style="2" customWidth="1"/>
    <col min="21" max="21" width="10" style="2"/>
    <col min="22" max="22" width="12.85546875" style="2" customWidth="1"/>
    <col min="23" max="23" width="17.7109375" style="2" customWidth="1"/>
    <col min="24" max="24" width="23.7109375" style="2" customWidth="1"/>
    <col min="25" max="25" width="11.5703125" style="2" customWidth="1"/>
    <col min="26" max="33" width="10" style="2"/>
  </cols>
  <sheetData>
    <row r="1" spans="1: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7" t="s">
        <v>24</v>
      </c>
    </row>
    <row r="2" spans="1:25" x14ac:dyDescent="0.2">
      <c r="A2" s="2" t="s">
        <v>25</v>
      </c>
      <c r="B2" s="2" t="s">
        <v>26</v>
      </c>
      <c r="C2" s="2" t="s">
        <v>27</v>
      </c>
      <c r="D2" s="2" t="s">
        <v>28</v>
      </c>
      <c r="E2">
        <v>813408</v>
      </c>
      <c r="F2">
        <v>9283411</v>
      </c>
      <c r="G2" s="2">
        <v>31</v>
      </c>
      <c r="I2" s="2">
        <v>6</v>
      </c>
    </row>
    <row r="3" spans="1:25" x14ac:dyDescent="0.2">
      <c r="A3" s="2" t="s">
        <v>29</v>
      </c>
      <c r="B3" s="2" t="s">
        <v>26</v>
      </c>
      <c r="C3" s="2" t="s">
        <v>27</v>
      </c>
      <c r="D3" s="2" t="s">
        <v>30</v>
      </c>
      <c r="E3">
        <v>818842</v>
      </c>
      <c r="F3">
        <v>9265855</v>
      </c>
      <c r="L3" s="2">
        <v>9890</v>
      </c>
      <c r="M3" s="2">
        <v>6329.6</v>
      </c>
    </row>
    <row r="4" spans="1:25" x14ac:dyDescent="0.2">
      <c r="A4" s="2" t="s">
        <v>31</v>
      </c>
      <c r="B4" s="2" t="s">
        <v>26</v>
      </c>
      <c r="C4" s="2" t="s">
        <v>27</v>
      </c>
      <c r="D4" s="2" t="s">
        <v>32</v>
      </c>
      <c r="E4">
        <v>814426</v>
      </c>
      <c r="F4">
        <v>9284081</v>
      </c>
      <c r="G4" s="2">
        <v>42</v>
      </c>
    </row>
    <row r="5" spans="1:25" x14ac:dyDescent="0.2">
      <c r="A5" s="2" t="s">
        <v>33</v>
      </c>
      <c r="B5" s="2" t="s">
        <v>26</v>
      </c>
      <c r="C5" s="2" t="s">
        <v>27</v>
      </c>
      <c r="D5" s="2" t="s">
        <v>34</v>
      </c>
      <c r="E5">
        <v>812756</v>
      </c>
      <c r="F5">
        <v>9287903</v>
      </c>
      <c r="G5" s="2">
        <v>53</v>
      </c>
    </row>
    <row r="6" spans="1:25" x14ac:dyDescent="0.2">
      <c r="A6" s="2" t="s">
        <v>35</v>
      </c>
      <c r="B6" s="2" t="s">
        <v>26</v>
      </c>
      <c r="C6" s="2" t="s">
        <v>27</v>
      </c>
      <c r="D6" s="2" t="s">
        <v>34</v>
      </c>
      <c r="E6">
        <v>812817</v>
      </c>
      <c r="F6">
        <v>9287780</v>
      </c>
      <c r="G6" s="2">
        <v>50</v>
      </c>
      <c r="L6" s="2">
        <v>2730</v>
      </c>
      <c r="M6" s="2">
        <v>1747.2</v>
      </c>
    </row>
    <row r="7" spans="1:25" x14ac:dyDescent="0.2">
      <c r="A7" s="2" t="s">
        <v>36</v>
      </c>
      <c r="B7" s="2" t="s">
        <v>26</v>
      </c>
      <c r="C7" s="2" t="s">
        <v>27</v>
      </c>
      <c r="D7" s="2" t="s">
        <v>37</v>
      </c>
      <c r="E7">
        <v>815187</v>
      </c>
      <c r="F7">
        <v>9282509</v>
      </c>
      <c r="G7" s="2">
        <v>36</v>
      </c>
    </row>
    <row r="8" spans="1:25" x14ac:dyDescent="0.2">
      <c r="A8" s="2" t="s">
        <v>38</v>
      </c>
      <c r="B8" s="2" t="s">
        <v>26</v>
      </c>
      <c r="C8" s="2" t="s">
        <v>27</v>
      </c>
      <c r="D8" s="2" t="s">
        <v>39</v>
      </c>
      <c r="E8">
        <v>815675</v>
      </c>
      <c r="F8">
        <v>9281861</v>
      </c>
      <c r="G8" s="2">
        <v>50</v>
      </c>
      <c r="I8" s="2">
        <v>20</v>
      </c>
      <c r="L8" s="2">
        <v>2430</v>
      </c>
      <c r="M8" s="2">
        <v>1555.2</v>
      </c>
    </row>
    <row r="9" spans="1:25" x14ac:dyDescent="0.2">
      <c r="A9" s="2" t="s">
        <v>40</v>
      </c>
      <c r="B9" s="2" t="s">
        <v>26</v>
      </c>
      <c r="C9" s="2" t="s">
        <v>27</v>
      </c>
      <c r="D9" s="2" t="s">
        <v>41</v>
      </c>
      <c r="E9">
        <v>816481</v>
      </c>
      <c r="F9">
        <v>9283055</v>
      </c>
      <c r="G9" s="2">
        <v>55</v>
      </c>
    </row>
    <row r="10" spans="1:25" x14ac:dyDescent="0.2">
      <c r="A10" s="2" t="s">
        <v>42</v>
      </c>
      <c r="B10" s="2" t="s">
        <v>26</v>
      </c>
      <c r="C10" s="2" t="s">
        <v>27</v>
      </c>
      <c r="D10" s="2" t="s">
        <v>43</v>
      </c>
      <c r="E10">
        <v>816265</v>
      </c>
      <c r="F10">
        <v>9282810</v>
      </c>
      <c r="G10" s="2">
        <v>58</v>
      </c>
      <c r="L10" s="2">
        <v>3700</v>
      </c>
      <c r="M10" s="2">
        <v>2368</v>
      </c>
    </row>
    <row r="11" spans="1:25" x14ac:dyDescent="0.2">
      <c r="A11" s="2" t="s">
        <v>44</v>
      </c>
      <c r="B11" s="2" t="s">
        <v>26</v>
      </c>
      <c r="C11" s="2" t="s">
        <v>27</v>
      </c>
      <c r="D11" s="2" t="s">
        <v>45</v>
      </c>
      <c r="E11">
        <v>813281</v>
      </c>
      <c r="F11">
        <v>9282766</v>
      </c>
      <c r="G11" s="2">
        <v>42</v>
      </c>
    </row>
    <row r="12" spans="1:25" x14ac:dyDescent="0.2">
      <c r="A12" s="2" t="s">
        <v>46</v>
      </c>
      <c r="B12" s="2" t="s">
        <v>26</v>
      </c>
      <c r="C12" s="2" t="s">
        <v>27</v>
      </c>
      <c r="D12" s="2" t="s">
        <v>47</v>
      </c>
      <c r="E12">
        <v>813253</v>
      </c>
      <c r="F12">
        <v>9283288</v>
      </c>
      <c r="G12" s="2">
        <v>45</v>
      </c>
      <c r="L12" s="2">
        <v>3750</v>
      </c>
      <c r="M12" s="2">
        <v>2400</v>
      </c>
    </row>
    <row r="13" spans="1:25" x14ac:dyDescent="0.2">
      <c r="A13" s="2" t="s">
        <v>48</v>
      </c>
      <c r="B13" s="2" t="s">
        <v>26</v>
      </c>
      <c r="C13" s="2" t="s">
        <v>27</v>
      </c>
      <c r="D13" s="2" t="s">
        <v>47</v>
      </c>
      <c r="E13">
        <v>812826</v>
      </c>
      <c r="F13">
        <v>9283691</v>
      </c>
      <c r="G13" s="2">
        <v>51</v>
      </c>
      <c r="L13" s="2">
        <v>4560</v>
      </c>
      <c r="M13" s="2">
        <v>2918.4</v>
      </c>
    </row>
    <row r="14" spans="1:25" x14ac:dyDescent="0.2">
      <c r="A14" s="2" t="s">
        <v>49</v>
      </c>
      <c r="B14" s="2" t="s">
        <v>26</v>
      </c>
      <c r="C14" s="2" t="s">
        <v>27</v>
      </c>
      <c r="D14" s="2" t="s">
        <v>50</v>
      </c>
      <c r="E14">
        <v>814645</v>
      </c>
      <c r="F14">
        <v>9284756</v>
      </c>
      <c r="L14" s="2">
        <v>2030</v>
      </c>
      <c r="M14" s="2">
        <v>1299.2</v>
      </c>
    </row>
    <row r="15" spans="1:25" x14ac:dyDescent="0.2">
      <c r="A15" s="2" t="s">
        <v>51</v>
      </c>
      <c r="B15" s="2" t="s">
        <v>26</v>
      </c>
      <c r="C15" s="2" t="s">
        <v>27</v>
      </c>
      <c r="D15" s="2" t="s">
        <v>52</v>
      </c>
      <c r="E15">
        <v>814703</v>
      </c>
      <c r="F15">
        <v>9284018</v>
      </c>
      <c r="G15" s="2">
        <v>15</v>
      </c>
      <c r="I15" s="2">
        <v>5</v>
      </c>
      <c r="L15" s="2">
        <v>2130</v>
      </c>
      <c r="M15" s="2">
        <v>1363.2</v>
      </c>
    </row>
    <row r="16" spans="1:25" x14ac:dyDescent="0.2">
      <c r="A16" s="2" t="s">
        <v>53</v>
      </c>
      <c r="B16" s="2" t="s">
        <v>26</v>
      </c>
      <c r="C16" s="2" t="s">
        <v>27</v>
      </c>
      <c r="D16" s="2" t="s">
        <v>52</v>
      </c>
      <c r="E16">
        <v>814702</v>
      </c>
      <c r="F16">
        <v>9283895</v>
      </c>
      <c r="G16" s="2">
        <v>16</v>
      </c>
      <c r="L16" s="2">
        <v>2060</v>
      </c>
      <c r="M16" s="2">
        <v>1318.4</v>
      </c>
    </row>
    <row r="17" spans="1:13" x14ac:dyDescent="0.2">
      <c r="A17" s="2" t="s">
        <v>54</v>
      </c>
      <c r="B17" s="2" t="s">
        <v>26</v>
      </c>
      <c r="C17" s="2" t="s">
        <v>27</v>
      </c>
      <c r="D17" s="2" t="s">
        <v>52</v>
      </c>
      <c r="E17">
        <v>814702</v>
      </c>
      <c r="F17">
        <v>9283803</v>
      </c>
      <c r="G17" s="2">
        <v>17</v>
      </c>
      <c r="I17" s="2">
        <v>3.6</v>
      </c>
      <c r="L17" s="2">
        <v>2230</v>
      </c>
      <c r="M17" s="2">
        <v>1427.2</v>
      </c>
    </row>
    <row r="18" spans="1:13" x14ac:dyDescent="0.2">
      <c r="A18" s="2" t="s">
        <v>55</v>
      </c>
      <c r="B18" s="2" t="s">
        <v>26</v>
      </c>
      <c r="C18" s="2" t="s">
        <v>27</v>
      </c>
      <c r="D18" s="2" t="s">
        <v>56</v>
      </c>
      <c r="E18">
        <v>813326</v>
      </c>
      <c r="F18">
        <v>9285286</v>
      </c>
      <c r="G18" s="2">
        <v>20</v>
      </c>
      <c r="I18" s="2">
        <v>6</v>
      </c>
    </row>
    <row r="19" spans="1:13" x14ac:dyDescent="0.2">
      <c r="A19" s="2" t="s">
        <v>57</v>
      </c>
      <c r="B19" s="2" t="s">
        <v>26</v>
      </c>
      <c r="C19" s="2" t="s">
        <v>27</v>
      </c>
      <c r="D19" s="2" t="s">
        <v>58</v>
      </c>
      <c r="E19">
        <v>815399</v>
      </c>
      <c r="F19">
        <v>9282016</v>
      </c>
      <c r="G19" s="2">
        <v>42</v>
      </c>
    </row>
    <row r="20" spans="1:13" x14ac:dyDescent="0.2">
      <c r="A20" s="2" t="s">
        <v>59</v>
      </c>
      <c r="B20" s="2" t="s">
        <v>26</v>
      </c>
      <c r="C20" s="2" t="s">
        <v>27</v>
      </c>
      <c r="D20" s="2" t="s">
        <v>60</v>
      </c>
      <c r="E20">
        <v>815186</v>
      </c>
      <c r="F20">
        <v>9282325</v>
      </c>
      <c r="G20" s="2">
        <v>42</v>
      </c>
    </row>
    <row r="21" spans="1:13" x14ac:dyDescent="0.2">
      <c r="A21" s="2" t="s">
        <v>61</v>
      </c>
      <c r="B21" s="2" t="s">
        <v>26</v>
      </c>
      <c r="C21" s="2" t="s">
        <v>27</v>
      </c>
      <c r="D21" s="2" t="s">
        <v>62</v>
      </c>
      <c r="E21">
        <v>815652</v>
      </c>
      <c r="F21">
        <v>9283367</v>
      </c>
      <c r="G21" s="2">
        <v>22</v>
      </c>
    </row>
    <row r="22" spans="1:13" x14ac:dyDescent="0.2">
      <c r="A22" s="2" t="s">
        <v>63</v>
      </c>
      <c r="B22" s="2" t="s">
        <v>26</v>
      </c>
      <c r="C22" s="2" t="s">
        <v>27</v>
      </c>
      <c r="D22" s="2" t="s">
        <v>56</v>
      </c>
      <c r="E22">
        <v>812864</v>
      </c>
      <c r="F22">
        <v>9285289</v>
      </c>
      <c r="G22" s="2">
        <v>31</v>
      </c>
      <c r="I22" s="2">
        <v>6</v>
      </c>
    </row>
    <row r="23" spans="1:13" x14ac:dyDescent="0.2">
      <c r="A23" s="2" t="s">
        <v>64</v>
      </c>
      <c r="B23" s="2" t="s">
        <v>26</v>
      </c>
      <c r="C23" s="2" t="s">
        <v>27</v>
      </c>
      <c r="D23" s="2" t="s">
        <v>65</v>
      </c>
      <c r="E23">
        <v>813404</v>
      </c>
      <c r="F23">
        <v>9282734</v>
      </c>
      <c r="G23" s="2">
        <v>38</v>
      </c>
      <c r="I23" s="2">
        <v>15</v>
      </c>
    </row>
    <row r="24" spans="1:13" x14ac:dyDescent="0.2">
      <c r="A24" s="2" t="s">
        <v>66</v>
      </c>
      <c r="B24" s="2" t="s">
        <v>26</v>
      </c>
      <c r="C24" s="2" t="s">
        <v>27</v>
      </c>
      <c r="D24" s="2" t="s">
        <v>67</v>
      </c>
      <c r="E24">
        <v>815307</v>
      </c>
      <c r="F24">
        <v>9281986</v>
      </c>
      <c r="G24" s="2">
        <v>50</v>
      </c>
      <c r="I24" s="2">
        <v>18</v>
      </c>
    </row>
    <row r="25" spans="1:13" x14ac:dyDescent="0.2">
      <c r="A25" s="2" t="s">
        <v>68</v>
      </c>
      <c r="B25" s="2" t="s">
        <v>26</v>
      </c>
      <c r="C25" s="2" t="s">
        <v>27</v>
      </c>
      <c r="D25" s="2" t="s">
        <v>69</v>
      </c>
      <c r="E25">
        <v>815493</v>
      </c>
      <c r="F25">
        <v>9282446</v>
      </c>
      <c r="G25" s="2">
        <v>38</v>
      </c>
      <c r="I25" s="2">
        <v>22</v>
      </c>
    </row>
    <row r="26" spans="1:13" x14ac:dyDescent="0.2">
      <c r="A26" s="2" t="s">
        <v>70</v>
      </c>
      <c r="B26" s="2" t="s">
        <v>26</v>
      </c>
      <c r="C26" s="2" t="s">
        <v>27</v>
      </c>
      <c r="D26" s="2" t="s">
        <v>62</v>
      </c>
      <c r="E26">
        <v>815656</v>
      </c>
      <c r="F26">
        <v>9284013</v>
      </c>
      <c r="G26" s="2">
        <v>22</v>
      </c>
    </row>
    <row r="27" spans="1:13" x14ac:dyDescent="0.2">
      <c r="A27" s="2" t="s">
        <v>71</v>
      </c>
      <c r="B27" s="2" t="s">
        <v>26</v>
      </c>
      <c r="C27" s="2" t="s">
        <v>27</v>
      </c>
      <c r="D27" s="2" t="s">
        <v>72</v>
      </c>
      <c r="E27">
        <v>814584</v>
      </c>
      <c r="F27">
        <v>9284695</v>
      </c>
    </row>
    <row r="28" spans="1:13" x14ac:dyDescent="0.2">
      <c r="A28" s="2" t="s">
        <v>73</v>
      </c>
      <c r="B28" s="2" t="s">
        <v>26</v>
      </c>
      <c r="C28" s="2" t="s">
        <v>27</v>
      </c>
      <c r="D28" s="2" t="s">
        <v>74</v>
      </c>
      <c r="E28">
        <v>815125</v>
      </c>
      <c r="F28">
        <v>9282571</v>
      </c>
    </row>
    <row r="29" spans="1:13" x14ac:dyDescent="0.2">
      <c r="A29" s="2" t="s">
        <v>75</v>
      </c>
      <c r="B29" s="2" t="s">
        <v>26</v>
      </c>
      <c r="C29" s="2" t="s">
        <v>27</v>
      </c>
      <c r="D29" s="2" t="s">
        <v>74</v>
      </c>
      <c r="E29">
        <v>815064</v>
      </c>
      <c r="F29">
        <v>9282633</v>
      </c>
    </row>
    <row r="30" spans="1:13" x14ac:dyDescent="0.2">
      <c r="A30" s="2" t="s">
        <v>76</v>
      </c>
      <c r="B30" s="2" t="s">
        <v>26</v>
      </c>
      <c r="C30" s="2" t="s">
        <v>27</v>
      </c>
      <c r="D30" s="2" t="s">
        <v>62</v>
      </c>
      <c r="E30">
        <v>815590</v>
      </c>
      <c r="F30">
        <v>9283306</v>
      </c>
    </row>
    <row r="31" spans="1:13" x14ac:dyDescent="0.2">
      <c r="A31" s="2" t="s">
        <v>77</v>
      </c>
      <c r="B31" s="2" t="s">
        <v>26</v>
      </c>
      <c r="C31" s="2" t="s">
        <v>27</v>
      </c>
      <c r="D31" s="2" t="s">
        <v>62</v>
      </c>
      <c r="E31">
        <v>815718</v>
      </c>
      <c r="F31">
        <v>9283951</v>
      </c>
    </row>
    <row r="32" spans="1:13" x14ac:dyDescent="0.2">
      <c r="A32" s="2" t="s">
        <v>78</v>
      </c>
      <c r="B32" s="2" t="s">
        <v>26</v>
      </c>
      <c r="C32" s="2" t="s">
        <v>27</v>
      </c>
      <c r="D32" s="2" t="s">
        <v>79</v>
      </c>
      <c r="E32">
        <v>813343</v>
      </c>
      <c r="F32">
        <v>9282796</v>
      </c>
    </row>
    <row r="33" spans="1:25" x14ac:dyDescent="0.2">
      <c r="A33" s="2" t="s">
        <v>80</v>
      </c>
      <c r="B33" s="2" t="s">
        <v>26</v>
      </c>
      <c r="C33" s="2" t="s">
        <v>27</v>
      </c>
      <c r="D33" s="2" t="s">
        <v>67</v>
      </c>
      <c r="E33">
        <v>815430</v>
      </c>
      <c r="F33">
        <v>9282046</v>
      </c>
    </row>
    <row r="34" spans="1:25" x14ac:dyDescent="0.2">
      <c r="A34" s="2" t="s">
        <v>81</v>
      </c>
      <c r="B34" s="2" t="s">
        <v>26</v>
      </c>
      <c r="C34" s="2" t="s">
        <v>82</v>
      </c>
      <c r="E34" s="4">
        <v>812715.89</v>
      </c>
      <c r="F34" s="4">
        <v>9287858.0899999999</v>
      </c>
      <c r="J34" s="2">
        <v>4.7</v>
      </c>
      <c r="K34" s="2">
        <v>255.6</v>
      </c>
      <c r="L34" s="3">
        <v>3760</v>
      </c>
      <c r="M34" s="3">
        <v>2236.3000000000002</v>
      </c>
      <c r="N34" s="2">
        <v>2.15</v>
      </c>
      <c r="O34" s="2">
        <v>8.5999999999999979</v>
      </c>
      <c r="P34" s="2">
        <v>6.5</v>
      </c>
      <c r="Q34" s="2">
        <v>48.8</v>
      </c>
      <c r="R34" s="2">
        <v>813.7</v>
      </c>
      <c r="S34" s="2">
        <v>11.3</v>
      </c>
      <c r="T34" s="2">
        <v>10</v>
      </c>
      <c r="U34" s="2">
        <v>10</v>
      </c>
      <c r="V34" s="2">
        <v>68.599999999999994</v>
      </c>
      <c r="W34" s="2">
        <v>11</v>
      </c>
      <c r="X34" s="3">
        <v>1278.9000000000001</v>
      </c>
      <c r="Y34" s="2">
        <v>0</v>
      </c>
    </row>
    <row r="35" spans="1:25" x14ac:dyDescent="0.2">
      <c r="A35" s="2" t="s">
        <v>83</v>
      </c>
      <c r="B35" s="2" t="s">
        <v>26</v>
      </c>
      <c r="C35" s="2" t="s">
        <v>82</v>
      </c>
      <c r="E35" s="4">
        <v>816227.56999999983</v>
      </c>
      <c r="F35" s="4">
        <v>9282755.2799999993</v>
      </c>
      <c r="J35" s="2">
        <v>3.8</v>
      </c>
      <c r="K35" s="2">
        <v>200.2</v>
      </c>
      <c r="L35" s="3">
        <v>1362</v>
      </c>
      <c r="M35" s="2">
        <v>708.2</v>
      </c>
      <c r="N35" s="2">
        <v>0.66000000000000014</v>
      </c>
      <c r="O35" s="2">
        <v>12.3</v>
      </c>
      <c r="P35" s="2">
        <v>23.3</v>
      </c>
      <c r="Q35" s="2">
        <v>128</v>
      </c>
      <c r="R35" s="2">
        <v>198.7</v>
      </c>
      <c r="S35" s="2">
        <v>4.7</v>
      </c>
      <c r="T35" s="2">
        <v>0</v>
      </c>
      <c r="U35" s="2">
        <v>0</v>
      </c>
      <c r="V35" s="2">
        <v>38.700000000000003</v>
      </c>
      <c r="W35" s="2">
        <v>3</v>
      </c>
      <c r="X35" s="2">
        <v>415.4</v>
      </c>
      <c r="Y35" s="2">
        <v>0.1</v>
      </c>
    </row>
    <row r="36" spans="1:25" x14ac:dyDescent="0.2">
      <c r="A36" s="2" t="s">
        <v>84</v>
      </c>
      <c r="B36" s="2" t="s">
        <v>85</v>
      </c>
      <c r="C36" s="2" t="s">
        <v>27</v>
      </c>
      <c r="D36" s="2" t="s">
        <v>86</v>
      </c>
      <c r="E36">
        <v>807278</v>
      </c>
      <c r="F36">
        <v>9287134</v>
      </c>
      <c r="G36" s="2">
        <v>51</v>
      </c>
      <c r="I36" s="2">
        <v>10</v>
      </c>
    </row>
    <row r="37" spans="1:25" x14ac:dyDescent="0.2">
      <c r="A37" s="2" t="s">
        <v>87</v>
      </c>
      <c r="B37" s="2" t="s">
        <v>85</v>
      </c>
      <c r="C37" s="2" t="s">
        <v>27</v>
      </c>
      <c r="D37" s="2" t="s">
        <v>88</v>
      </c>
      <c r="E37">
        <v>807959</v>
      </c>
      <c r="F37">
        <v>9288052</v>
      </c>
      <c r="G37" s="2">
        <v>27</v>
      </c>
      <c r="I37" s="2">
        <v>12</v>
      </c>
    </row>
    <row r="38" spans="1:25" x14ac:dyDescent="0.2">
      <c r="A38" s="2" t="s">
        <v>89</v>
      </c>
      <c r="B38" s="2" t="s">
        <v>85</v>
      </c>
      <c r="C38" s="2" t="s">
        <v>27</v>
      </c>
      <c r="D38" s="2" t="s">
        <v>90</v>
      </c>
      <c r="E38">
        <v>807433</v>
      </c>
      <c r="F38">
        <v>9287440</v>
      </c>
      <c r="G38" s="2">
        <v>29</v>
      </c>
      <c r="I38" s="2">
        <v>10</v>
      </c>
    </row>
    <row r="39" spans="1:25" x14ac:dyDescent="0.2">
      <c r="A39" s="2" t="s">
        <v>91</v>
      </c>
      <c r="B39" s="2" t="s">
        <v>85</v>
      </c>
      <c r="C39" s="2" t="s">
        <v>27</v>
      </c>
      <c r="D39" s="2" t="s">
        <v>92</v>
      </c>
      <c r="E39">
        <v>807279</v>
      </c>
      <c r="F39">
        <v>9287410</v>
      </c>
      <c r="G39" s="2">
        <v>30</v>
      </c>
      <c r="I39" s="2">
        <v>13</v>
      </c>
    </row>
    <row r="40" spans="1:25" x14ac:dyDescent="0.2">
      <c r="A40" s="2" t="s">
        <v>93</v>
      </c>
      <c r="B40" s="2" t="s">
        <v>85</v>
      </c>
      <c r="C40" s="2" t="s">
        <v>27</v>
      </c>
      <c r="D40" s="2" t="s">
        <v>92</v>
      </c>
      <c r="E40">
        <v>807279</v>
      </c>
      <c r="F40">
        <v>9287349</v>
      </c>
      <c r="G40" s="2">
        <v>31</v>
      </c>
      <c r="I40" s="2">
        <v>10</v>
      </c>
    </row>
    <row r="41" spans="1:25" x14ac:dyDescent="0.2">
      <c r="A41" s="2" t="s">
        <v>94</v>
      </c>
      <c r="B41" s="2" t="s">
        <v>85</v>
      </c>
      <c r="C41" s="2" t="s">
        <v>27</v>
      </c>
      <c r="D41" s="2" t="s">
        <v>92</v>
      </c>
      <c r="E41">
        <v>807278</v>
      </c>
      <c r="F41">
        <v>9287072</v>
      </c>
      <c r="G41" s="2">
        <v>60</v>
      </c>
      <c r="I41" s="2">
        <v>0.7</v>
      </c>
    </row>
    <row r="42" spans="1:25" x14ac:dyDescent="0.2">
      <c r="A42" s="2" t="s">
        <v>95</v>
      </c>
      <c r="B42" s="2" t="s">
        <v>85</v>
      </c>
      <c r="C42" s="2" t="s">
        <v>27</v>
      </c>
      <c r="D42" s="2" t="s">
        <v>96</v>
      </c>
      <c r="E42">
        <v>807277</v>
      </c>
      <c r="F42">
        <v>9287011</v>
      </c>
      <c r="G42" s="2">
        <v>20.5</v>
      </c>
      <c r="I42" s="2">
        <v>7</v>
      </c>
    </row>
    <row r="43" spans="1:25" x14ac:dyDescent="0.2">
      <c r="A43" s="2" t="s">
        <v>97</v>
      </c>
      <c r="B43" s="2" t="s">
        <v>85</v>
      </c>
      <c r="C43" s="2" t="s">
        <v>27</v>
      </c>
      <c r="D43" s="2" t="s">
        <v>96</v>
      </c>
      <c r="E43">
        <v>807277</v>
      </c>
      <c r="F43">
        <v>9286918</v>
      </c>
      <c r="G43" s="2">
        <v>21</v>
      </c>
    </row>
    <row r="44" spans="1:25" x14ac:dyDescent="0.2">
      <c r="A44" s="2" t="s">
        <v>98</v>
      </c>
      <c r="B44" s="2" t="s">
        <v>85</v>
      </c>
      <c r="C44" s="2" t="s">
        <v>27</v>
      </c>
      <c r="D44" s="2" t="s">
        <v>99</v>
      </c>
      <c r="E44">
        <v>811508</v>
      </c>
      <c r="F44">
        <v>9284620</v>
      </c>
      <c r="G44" s="2">
        <v>40</v>
      </c>
      <c r="I44" s="2">
        <v>19</v>
      </c>
      <c r="L44" s="2">
        <v>3230</v>
      </c>
      <c r="M44" s="2">
        <v>2067.1999999999998</v>
      </c>
    </row>
    <row r="45" spans="1:25" x14ac:dyDescent="0.2">
      <c r="A45" s="2" t="s">
        <v>100</v>
      </c>
      <c r="B45" s="2" t="s">
        <v>85</v>
      </c>
      <c r="C45" s="2" t="s">
        <v>27</v>
      </c>
      <c r="D45" s="2" t="s">
        <v>101</v>
      </c>
      <c r="E45">
        <v>811910</v>
      </c>
      <c r="F45">
        <v>9285171</v>
      </c>
      <c r="G45" s="2">
        <v>47</v>
      </c>
      <c r="L45" s="2">
        <v>3710</v>
      </c>
      <c r="M45" s="2">
        <v>2374.4</v>
      </c>
    </row>
    <row r="46" spans="1:25" x14ac:dyDescent="0.2">
      <c r="A46" s="2" t="s">
        <v>102</v>
      </c>
      <c r="B46" s="2" t="s">
        <v>85</v>
      </c>
      <c r="C46" s="2" t="s">
        <v>27</v>
      </c>
      <c r="D46" s="2" t="s">
        <v>103</v>
      </c>
      <c r="E46">
        <v>808161</v>
      </c>
      <c r="F46">
        <v>9285592</v>
      </c>
      <c r="G46" s="2">
        <v>50</v>
      </c>
      <c r="L46" s="2">
        <v>6650</v>
      </c>
      <c r="M46" s="2">
        <v>4256</v>
      </c>
    </row>
    <row r="47" spans="1:25" x14ac:dyDescent="0.2">
      <c r="A47" s="2" t="s">
        <v>104</v>
      </c>
      <c r="B47" s="2" t="s">
        <v>85</v>
      </c>
      <c r="C47" s="2" t="s">
        <v>27</v>
      </c>
      <c r="D47" s="2" t="s">
        <v>105</v>
      </c>
      <c r="E47">
        <v>806903</v>
      </c>
      <c r="F47">
        <v>9286121</v>
      </c>
      <c r="G47" s="2">
        <v>40</v>
      </c>
      <c r="I47" s="2">
        <v>12</v>
      </c>
      <c r="L47" s="2">
        <v>2760</v>
      </c>
      <c r="M47" s="2">
        <v>1766.4</v>
      </c>
    </row>
    <row r="48" spans="1:25" x14ac:dyDescent="0.2">
      <c r="A48" s="2" t="s">
        <v>106</v>
      </c>
      <c r="B48" s="2" t="s">
        <v>85</v>
      </c>
      <c r="C48" s="2" t="s">
        <v>27</v>
      </c>
      <c r="D48" s="2" t="s">
        <v>105</v>
      </c>
      <c r="E48">
        <v>807087</v>
      </c>
      <c r="F48">
        <v>9286028</v>
      </c>
      <c r="G48" s="2">
        <v>45</v>
      </c>
    </row>
    <row r="49" spans="1:13" x14ac:dyDescent="0.2">
      <c r="A49" s="2" t="s">
        <v>107</v>
      </c>
      <c r="B49" s="2" t="s">
        <v>85</v>
      </c>
      <c r="C49" s="2" t="s">
        <v>27</v>
      </c>
      <c r="D49" s="2" t="s">
        <v>108</v>
      </c>
      <c r="E49">
        <v>807925</v>
      </c>
      <c r="F49">
        <v>9287376</v>
      </c>
      <c r="G49" s="2">
        <v>40</v>
      </c>
    </row>
    <row r="50" spans="1:13" x14ac:dyDescent="0.2">
      <c r="A50" s="2" t="s">
        <v>109</v>
      </c>
      <c r="B50" s="2" t="s">
        <v>85</v>
      </c>
      <c r="C50" s="2" t="s">
        <v>27</v>
      </c>
      <c r="D50" s="2" t="s">
        <v>108</v>
      </c>
      <c r="E50">
        <v>807865</v>
      </c>
      <c r="F50">
        <v>9287715</v>
      </c>
      <c r="G50" s="2">
        <v>38</v>
      </c>
    </row>
    <row r="51" spans="1:13" x14ac:dyDescent="0.2">
      <c r="A51" s="2" t="s">
        <v>110</v>
      </c>
      <c r="B51" s="2" t="s">
        <v>85</v>
      </c>
      <c r="C51" s="2" t="s">
        <v>27</v>
      </c>
      <c r="D51" s="2" t="s">
        <v>111</v>
      </c>
      <c r="E51">
        <v>809239</v>
      </c>
      <c r="F51">
        <v>9285801</v>
      </c>
      <c r="G51" s="2">
        <v>50</v>
      </c>
      <c r="L51" s="2">
        <v>3790</v>
      </c>
      <c r="M51" s="2">
        <v>2425.6</v>
      </c>
    </row>
    <row r="52" spans="1:13" x14ac:dyDescent="0.2">
      <c r="A52" s="2" t="s">
        <v>112</v>
      </c>
      <c r="B52" s="2" t="s">
        <v>85</v>
      </c>
      <c r="C52" s="2" t="s">
        <v>27</v>
      </c>
      <c r="D52" s="2" t="s">
        <v>111</v>
      </c>
      <c r="E52">
        <v>809608</v>
      </c>
      <c r="F52">
        <v>9285860</v>
      </c>
      <c r="G52" s="2">
        <v>50</v>
      </c>
    </row>
    <row r="53" spans="1:13" x14ac:dyDescent="0.2">
      <c r="A53" s="2" t="s">
        <v>113</v>
      </c>
      <c r="B53" s="2" t="s">
        <v>85</v>
      </c>
      <c r="C53" s="2" t="s">
        <v>27</v>
      </c>
      <c r="D53" s="2" t="s">
        <v>114</v>
      </c>
      <c r="E53">
        <v>808645</v>
      </c>
      <c r="F53">
        <v>9284113</v>
      </c>
      <c r="G53" s="2">
        <v>50</v>
      </c>
      <c r="L53" s="2">
        <v>1249</v>
      </c>
      <c r="M53" s="2">
        <v>799.36</v>
      </c>
    </row>
    <row r="54" spans="1:13" x14ac:dyDescent="0.2">
      <c r="A54" s="2" t="s">
        <v>115</v>
      </c>
      <c r="B54" s="2" t="s">
        <v>85</v>
      </c>
      <c r="C54" s="2" t="s">
        <v>27</v>
      </c>
      <c r="D54" s="2" t="s">
        <v>92</v>
      </c>
      <c r="E54">
        <v>807269</v>
      </c>
      <c r="F54">
        <v>9285443</v>
      </c>
      <c r="G54" s="2">
        <v>40</v>
      </c>
      <c r="I54" s="2">
        <v>14</v>
      </c>
    </row>
    <row r="55" spans="1:13" x14ac:dyDescent="0.2">
      <c r="A55" s="2" t="s">
        <v>116</v>
      </c>
      <c r="B55" s="2" t="s">
        <v>85</v>
      </c>
      <c r="C55" s="2" t="s">
        <v>27</v>
      </c>
      <c r="D55" s="2" t="s">
        <v>117</v>
      </c>
      <c r="E55">
        <v>809423</v>
      </c>
      <c r="F55">
        <v>9285800</v>
      </c>
      <c r="G55" s="2">
        <v>29</v>
      </c>
      <c r="I55" s="2">
        <v>10</v>
      </c>
    </row>
    <row r="56" spans="1:13" x14ac:dyDescent="0.2">
      <c r="A56" s="2" t="s">
        <v>118</v>
      </c>
      <c r="B56" s="2" t="s">
        <v>85</v>
      </c>
      <c r="C56" s="2" t="s">
        <v>27</v>
      </c>
      <c r="D56" s="2" t="s">
        <v>69</v>
      </c>
      <c r="E56">
        <v>809610</v>
      </c>
      <c r="F56">
        <v>9286106</v>
      </c>
      <c r="G56" s="2">
        <v>22</v>
      </c>
      <c r="I56" s="2">
        <v>9</v>
      </c>
    </row>
    <row r="57" spans="1:13" x14ac:dyDescent="0.2">
      <c r="A57" s="2" t="s">
        <v>119</v>
      </c>
      <c r="B57" s="2" t="s">
        <v>85</v>
      </c>
      <c r="C57" s="2" t="s">
        <v>27</v>
      </c>
      <c r="D57" s="2" t="s">
        <v>65</v>
      </c>
      <c r="E57">
        <v>808837</v>
      </c>
      <c r="F57">
        <v>9285588</v>
      </c>
      <c r="G57" s="2">
        <v>25</v>
      </c>
      <c r="I57" s="2">
        <v>5</v>
      </c>
    </row>
    <row r="58" spans="1:13" x14ac:dyDescent="0.2">
      <c r="A58" s="2" t="s">
        <v>120</v>
      </c>
      <c r="B58" s="2" t="s">
        <v>85</v>
      </c>
      <c r="C58" s="2" t="s">
        <v>27</v>
      </c>
      <c r="D58" s="2" t="s">
        <v>121</v>
      </c>
      <c r="E58">
        <v>809917</v>
      </c>
      <c r="F58">
        <v>9285982</v>
      </c>
      <c r="G58" s="2">
        <v>25</v>
      </c>
      <c r="I58" s="2">
        <v>9</v>
      </c>
    </row>
    <row r="59" spans="1:13" x14ac:dyDescent="0.2">
      <c r="A59" s="2" t="s">
        <v>122</v>
      </c>
      <c r="B59" s="2" t="s">
        <v>85</v>
      </c>
      <c r="C59" s="2" t="s">
        <v>27</v>
      </c>
      <c r="D59" s="2" t="s">
        <v>123</v>
      </c>
      <c r="E59">
        <v>806902</v>
      </c>
      <c r="F59">
        <v>9285937</v>
      </c>
      <c r="G59" s="2">
        <v>27</v>
      </c>
      <c r="I59" s="2">
        <v>8</v>
      </c>
    </row>
    <row r="60" spans="1:13" x14ac:dyDescent="0.2">
      <c r="A60" s="2" t="s">
        <v>124</v>
      </c>
      <c r="B60" s="2" t="s">
        <v>85</v>
      </c>
      <c r="C60" s="2" t="s">
        <v>27</v>
      </c>
      <c r="D60" s="2" t="s">
        <v>65</v>
      </c>
      <c r="E60">
        <v>808841</v>
      </c>
      <c r="F60">
        <v>9286203</v>
      </c>
    </row>
    <row r="61" spans="1:13" x14ac:dyDescent="0.2">
      <c r="A61" s="2" t="s">
        <v>125</v>
      </c>
      <c r="B61" s="2" t="s">
        <v>85</v>
      </c>
      <c r="C61" s="2" t="s">
        <v>27</v>
      </c>
      <c r="D61" s="2" t="s">
        <v>126</v>
      </c>
      <c r="E61">
        <v>810778</v>
      </c>
      <c r="F61">
        <v>9286131</v>
      </c>
    </row>
    <row r="62" spans="1:13" x14ac:dyDescent="0.2">
      <c r="A62" s="2" t="s">
        <v>127</v>
      </c>
      <c r="B62" s="2" t="s">
        <v>85</v>
      </c>
      <c r="C62" s="2" t="s">
        <v>27</v>
      </c>
      <c r="D62" s="2" t="s">
        <v>128</v>
      </c>
      <c r="E62">
        <v>808747</v>
      </c>
      <c r="F62">
        <v>9285834</v>
      </c>
    </row>
    <row r="63" spans="1:13" x14ac:dyDescent="0.2">
      <c r="A63" s="2" t="s">
        <v>129</v>
      </c>
      <c r="B63" s="2" t="s">
        <v>85</v>
      </c>
      <c r="C63" s="2" t="s">
        <v>27</v>
      </c>
      <c r="D63" s="2" t="s">
        <v>130</v>
      </c>
      <c r="E63">
        <v>811618</v>
      </c>
      <c r="F63">
        <v>9287878</v>
      </c>
    </row>
    <row r="64" spans="1:13" x14ac:dyDescent="0.2">
      <c r="A64" s="2" t="s">
        <v>131</v>
      </c>
      <c r="B64" s="2" t="s">
        <v>85</v>
      </c>
      <c r="C64" s="2" t="s">
        <v>27</v>
      </c>
      <c r="D64" s="2" t="s">
        <v>132</v>
      </c>
      <c r="E64">
        <v>807571</v>
      </c>
      <c r="F64">
        <v>9284488</v>
      </c>
    </row>
    <row r="65" spans="1:25" x14ac:dyDescent="0.2">
      <c r="A65" s="2" t="s">
        <v>133</v>
      </c>
      <c r="B65" s="2" t="s">
        <v>85</v>
      </c>
      <c r="C65" s="2" t="s">
        <v>27</v>
      </c>
      <c r="D65" s="2" t="s">
        <v>132</v>
      </c>
      <c r="E65">
        <v>806948</v>
      </c>
      <c r="F65">
        <v>9283016</v>
      </c>
    </row>
    <row r="66" spans="1:25" x14ac:dyDescent="0.2">
      <c r="A66" s="2" t="s">
        <v>134</v>
      </c>
      <c r="B66" s="2" t="s">
        <v>85</v>
      </c>
      <c r="C66" s="2" t="s">
        <v>27</v>
      </c>
      <c r="E66">
        <v>810932</v>
      </c>
      <c r="F66">
        <v>9286253</v>
      </c>
      <c r="G66" s="2">
        <v>60</v>
      </c>
      <c r="I66" s="2">
        <v>16</v>
      </c>
    </row>
    <row r="67" spans="1:25" x14ac:dyDescent="0.2">
      <c r="A67" s="2" t="s">
        <v>135</v>
      </c>
      <c r="B67" s="2" t="s">
        <v>85</v>
      </c>
      <c r="C67" s="2" t="s">
        <v>27</v>
      </c>
      <c r="E67">
        <v>810936</v>
      </c>
      <c r="F67">
        <v>9286868</v>
      </c>
      <c r="G67" s="2">
        <v>45</v>
      </c>
      <c r="I67" s="2">
        <v>24</v>
      </c>
    </row>
    <row r="68" spans="1:25" x14ac:dyDescent="0.2">
      <c r="A68" s="2" t="s">
        <v>136</v>
      </c>
      <c r="B68" s="2" t="s">
        <v>85</v>
      </c>
      <c r="C68" s="2" t="s">
        <v>27</v>
      </c>
      <c r="E68">
        <v>809060</v>
      </c>
      <c r="F68">
        <v>9286878</v>
      </c>
      <c r="G68" s="2">
        <v>50</v>
      </c>
      <c r="I68" s="2">
        <v>19</v>
      </c>
    </row>
    <row r="69" spans="1:25" x14ac:dyDescent="0.2">
      <c r="A69" s="2" t="s">
        <v>137</v>
      </c>
      <c r="B69" s="2" t="s">
        <v>85</v>
      </c>
      <c r="C69" s="2" t="s">
        <v>82</v>
      </c>
      <c r="E69" s="4">
        <v>807122.45999999985</v>
      </c>
      <c r="F69" s="4">
        <v>9286996.6899999995</v>
      </c>
      <c r="J69" s="2">
        <v>5.6</v>
      </c>
      <c r="K69" s="2">
        <v>245.8</v>
      </c>
      <c r="L69" s="3">
        <v>6200</v>
      </c>
      <c r="M69" s="3">
        <v>3667.8</v>
      </c>
      <c r="N69" s="2">
        <v>3.16</v>
      </c>
      <c r="O69" s="2">
        <v>108</v>
      </c>
      <c r="P69" s="2">
        <v>173.8</v>
      </c>
      <c r="Q69" s="2">
        <v>994</v>
      </c>
      <c r="R69" s="2">
        <v>965</v>
      </c>
      <c r="S69" s="2">
        <v>20.7</v>
      </c>
      <c r="T69" s="2">
        <v>20</v>
      </c>
      <c r="U69" s="2">
        <v>20</v>
      </c>
      <c r="V69" s="2">
        <v>8.8000000000000007</v>
      </c>
      <c r="W69" s="2">
        <v>1.8</v>
      </c>
      <c r="X69" s="3">
        <v>2314.6</v>
      </c>
      <c r="Y69" s="2">
        <v>0.03</v>
      </c>
    </row>
    <row r="70" spans="1:25" x14ac:dyDescent="0.2">
      <c r="A70" s="2" t="s">
        <v>138</v>
      </c>
      <c r="B70" s="2" t="s">
        <v>85</v>
      </c>
      <c r="C70" s="2" t="s">
        <v>82</v>
      </c>
      <c r="E70" s="4">
        <v>807033.93</v>
      </c>
      <c r="F70" s="4">
        <v>9285961.0600000005</v>
      </c>
      <c r="J70" s="2">
        <v>3.52</v>
      </c>
      <c r="K70" s="2">
        <v>203.2</v>
      </c>
      <c r="L70" s="2">
        <v>3290</v>
      </c>
      <c r="M70" s="2">
        <v>1645</v>
      </c>
      <c r="N70" s="2">
        <v>1.72</v>
      </c>
    </row>
    <row r="71" spans="1:25" x14ac:dyDescent="0.2">
      <c r="A71" s="2" t="s">
        <v>139</v>
      </c>
      <c r="B71" s="2" t="s">
        <v>85</v>
      </c>
      <c r="C71" s="2" t="s">
        <v>82</v>
      </c>
      <c r="E71" s="4">
        <v>807406.89</v>
      </c>
      <c r="F71" s="4">
        <v>9285412.4299999997</v>
      </c>
      <c r="J71" s="2">
        <v>4.0999999999999996</v>
      </c>
      <c r="K71" s="2">
        <v>205.9</v>
      </c>
      <c r="L71" s="3">
        <v>4570</v>
      </c>
      <c r="M71" s="3">
        <v>2633.1</v>
      </c>
      <c r="N71" s="2">
        <v>2.39</v>
      </c>
      <c r="O71" s="2">
        <v>84.4</v>
      </c>
      <c r="P71" s="2">
        <v>103</v>
      </c>
      <c r="Q71" s="2">
        <v>640</v>
      </c>
      <c r="R71" s="2">
        <v>709.6</v>
      </c>
      <c r="S71" s="2">
        <v>26.4</v>
      </c>
      <c r="T71" s="2">
        <v>0</v>
      </c>
      <c r="U71" s="2">
        <v>0</v>
      </c>
      <c r="V71" s="2">
        <v>40.5</v>
      </c>
      <c r="W71" s="2">
        <v>1.2</v>
      </c>
      <c r="X71" s="3">
        <v>1633</v>
      </c>
      <c r="Y71" s="2">
        <v>0</v>
      </c>
    </row>
    <row r="72" spans="1:25" x14ac:dyDescent="0.2">
      <c r="A72" s="2" t="s">
        <v>140</v>
      </c>
      <c r="B72" s="2" t="s">
        <v>85</v>
      </c>
      <c r="C72" s="2" t="s">
        <v>141</v>
      </c>
      <c r="E72" s="4">
        <v>811448.31999999983</v>
      </c>
      <c r="F72" s="4">
        <v>9284193.4000000004</v>
      </c>
      <c r="J72" s="2">
        <v>6.2</v>
      </c>
      <c r="K72" s="2">
        <v>169.19999999999996</v>
      </c>
      <c r="L72" s="3">
        <v>3480</v>
      </c>
      <c r="M72" s="3">
        <v>1954.3</v>
      </c>
      <c r="N72" s="2">
        <v>1.8</v>
      </c>
      <c r="O72" s="2">
        <v>126.9</v>
      </c>
      <c r="P72" s="2">
        <v>140.80000000000001</v>
      </c>
      <c r="Q72" s="2">
        <v>904</v>
      </c>
      <c r="R72" s="2">
        <v>331.2</v>
      </c>
      <c r="S72" s="2">
        <v>16.899999999999995</v>
      </c>
      <c r="T72" s="2">
        <v>70</v>
      </c>
      <c r="U72" s="2">
        <v>70</v>
      </c>
      <c r="V72" s="2">
        <v>10.6</v>
      </c>
      <c r="W72" s="2">
        <v>1.2</v>
      </c>
      <c r="X72" s="3">
        <v>1233.5999999999999</v>
      </c>
      <c r="Y72" s="2">
        <v>0.02</v>
      </c>
    </row>
    <row r="73" spans="1:25" x14ac:dyDescent="0.2">
      <c r="A73" s="2" t="s">
        <v>142</v>
      </c>
      <c r="B73" s="2" t="s">
        <v>143</v>
      </c>
      <c r="C73" s="2" t="s">
        <v>27</v>
      </c>
      <c r="D73" s="2" t="s">
        <v>144</v>
      </c>
      <c r="E73">
        <v>805432</v>
      </c>
      <c r="F73">
        <v>9286990</v>
      </c>
      <c r="G73" s="2">
        <v>27</v>
      </c>
      <c r="I73" s="2">
        <v>8</v>
      </c>
    </row>
    <row r="74" spans="1:25" x14ac:dyDescent="0.2">
      <c r="A74" s="2" t="s">
        <v>145</v>
      </c>
      <c r="B74" s="2" t="s">
        <v>143</v>
      </c>
      <c r="C74" s="2" t="s">
        <v>27</v>
      </c>
      <c r="D74" s="2" t="s">
        <v>146</v>
      </c>
      <c r="E74">
        <v>800150</v>
      </c>
      <c r="F74">
        <v>9288463</v>
      </c>
      <c r="G74" s="2">
        <v>35</v>
      </c>
      <c r="I74" s="2">
        <v>13</v>
      </c>
      <c r="L74" s="2">
        <v>5120</v>
      </c>
      <c r="M74" s="2">
        <v>3276.8</v>
      </c>
    </row>
    <row r="75" spans="1:25" x14ac:dyDescent="0.2">
      <c r="A75" s="2" t="s">
        <v>147</v>
      </c>
      <c r="B75" s="2" t="s">
        <v>143</v>
      </c>
      <c r="C75" s="2" t="s">
        <v>27</v>
      </c>
      <c r="D75" s="2" t="s">
        <v>148</v>
      </c>
      <c r="E75">
        <v>799810</v>
      </c>
      <c r="F75">
        <v>9288004</v>
      </c>
    </row>
    <row r="76" spans="1:25" x14ac:dyDescent="0.2">
      <c r="A76" s="2" t="s">
        <v>149</v>
      </c>
      <c r="B76" s="2" t="s">
        <v>143</v>
      </c>
      <c r="C76" s="2" t="s">
        <v>27</v>
      </c>
      <c r="D76" s="2" t="s">
        <v>150</v>
      </c>
      <c r="E76">
        <v>802233</v>
      </c>
      <c r="F76">
        <v>9286853</v>
      </c>
      <c r="G76" s="2">
        <v>36</v>
      </c>
      <c r="L76" s="2">
        <v>6020</v>
      </c>
      <c r="M76" s="2">
        <v>3852.8</v>
      </c>
    </row>
    <row r="77" spans="1:25" x14ac:dyDescent="0.2">
      <c r="A77" s="2" t="s">
        <v>151</v>
      </c>
      <c r="B77" s="2" t="s">
        <v>143</v>
      </c>
      <c r="C77" s="2" t="s">
        <v>27</v>
      </c>
      <c r="D77" s="2" t="s">
        <v>152</v>
      </c>
      <c r="E77">
        <v>805092</v>
      </c>
      <c r="F77">
        <v>9286623</v>
      </c>
      <c r="G77" s="2">
        <v>40</v>
      </c>
    </row>
    <row r="78" spans="1:25" x14ac:dyDescent="0.2">
      <c r="A78" s="2" t="s">
        <v>153</v>
      </c>
      <c r="B78" s="2" t="s">
        <v>143</v>
      </c>
      <c r="C78" s="2" t="s">
        <v>27</v>
      </c>
      <c r="D78" s="2" t="s">
        <v>154</v>
      </c>
      <c r="E78">
        <v>803488</v>
      </c>
      <c r="F78">
        <v>9285709</v>
      </c>
      <c r="G78" s="2">
        <v>32</v>
      </c>
      <c r="L78" s="2">
        <v>2750</v>
      </c>
      <c r="M78" s="2">
        <v>1760</v>
      </c>
    </row>
    <row r="79" spans="1:25" x14ac:dyDescent="0.2">
      <c r="A79" s="2" t="s">
        <v>155</v>
      </c>
      <c r="B79" s="2" t="s">
        <v>143</v>
      </c>
      <c r="C79" s="2" t="s">
        <v>27</v>
      </c>
      <c r="D79" s="2" t="s">
        <v>154</v>
      </c>
      <c r="E79">
        <v>803581</v>
      </c>
      <c r="F79">
        <v>9285709</v>
      </c>
      <c r="G79" s="2">
        <v>30</v>
      </c>
      <c r="L79" s="2">
        <v>1602</v>
      </c>
      <c r="M79" s="2">
        <v>1025.28</v>
      </c>
    </row>
    <row r="80" spans="1:25" x14ac:dyDescent="0.2">
      <c r="A80" s="2" t="s">
        <v>156</v>
      </c>
      <c r="B80" s="2" t="s">
        <v>143</v>
      </c>
      <c r="C80" s="2" t="s">
        <v>27</v>
      </c>
      <c r="D80" s="2" t="s">
        <v>157</v>
      </c>
      <c r="E80">
        <v>805026</v>
      </c>
      <c r="F80">
        <v>9285855</v>
      </c>
      <c r="G80" s="2">
        <v>50</v>
      </c>
    </row>
    <row r="81" spans="1:13" x14ac:dyDescent="0.2">
      <c r="A81" s="2" t="s">
        <v>158</v>
      </c>
      <c r="B81" s="2" t="s">
        <v>143</v>
      </c>
      <c r="C81" s="2" t="s">
        <v>27</v>
      </c>
      <c r="D81" s="2" t="s">
        <v>152</v>
      </c>
      <c r="E81">
        <v>803064</v>
      </c>
      <c r="F81">
        <v>9286941</v>
      </c>
      <c r="G81" s="2">
        <v>32</v>
      </c>
    </row>
    <row r="82" spans="1:13" x14ac:dyDescent="0.2">
      <c r="A82" s="2" t="s">
        <v>159</v>
      </c>
      <c r="B82" s="2" t="s">
        <v>143</v>
      </c>
      <c r="C82" s="2" t="s">
        <v>27</v>
      </c>
      <c r="D82" s="2" t="s">
        <v>152</v>
      </c>
      <c r="E82">
        <v>802576</v>
      </c>
      <c r="F82">
        <v>9287620</v>
      </c>
      <c r="G82" s="2">
        <v>35</v>
      </c>
      <c r="L82" s="2">
        <v>9380</v>
      </c>
      <c r="M82" s="2">
        <v>6003.2</v>
      </c>
    </row>
    <row r="83" spans="1:13" x14ac:dyDescent="0.2">
      <c r="A83" s="2" t="s">
        <v>160</v>
      </c>
      <c r="B83" s="2" t="s">
        <v>143</v>
      </c>
      <c r="C83" s="2" t="s">
        <v>27</v>
      </c>
      <c r="D83" s="2" t="s">
        <v>152</v>
      </c>
      <c r="E83">
        <v>802298</v>
      </c>
      <c r="F83">
        <v>9287437</v>
      </c>
      <c r="G83" s="2">
        <v>40</v>
      </c>
    </row>
    <row r="84" spans="1:13" x14ac:dyDescent="0.2">
      <c r="A84" s="2" t="s">
        <v>161</v>
      </c>
      <c r="B84" s="2" t="s">
        <v>143</v>
      </c>
      <c r="C84" s="2" t="s">
        <v>27</v>
      </c>
      <c r="D84" s="2" t="s">
        <v>152</v>
      </c>
      <c r="E84">
        <v>801808</v>
      </c>
      <c r="F84">
        <v>9287993</v>
      </c>
      <c r="G84" s="2">
        <v>30</v>
      </c>
      <c r="L84" s="2">
        <v>2370</v>
      </c>
      <c r="M84" s="2">
        <v>1516.8</v>
      </c>
    </row>
    <row r="85" spans="1:13" x14ac:dyDescent="0.2">
      <c r="A85" s="2" t="s">
        <v>162</v>
      </c>
      <c r="B85" s="2" t="s">
        <v>143</v>
      </c>
      <c r="C85" s="2" t="s">
        <v>27</v>
      </c>
      <c r="D85" s="2" t="s">
        <v>152</v>
      </c>
      <c r="E85">
        <v>801932</v>
      </c>
      <c r="F85">
        <v>9288085</v>
      </c>
      <c r="G85" s="2">
        <v>28</v>
      </c>
    </row>
    <row r="86" spans="1:13" x14ac:dyDescent="0.2">
      <c r="A86" s="2" t="s">
        <v>163</v>
      </c>
      <c r="B86" s="2" t="s">
        <v>143</v>
      </c>
      <c r="C86" s="2" t="s">
        <v>27</v>
      </c>
      <c r="D86" s="2" t="s">
        <v>152</v>
      </c>
      <c r="E86">
        <v>801496</v>
      </c>
      <c r="F86">
        <v>9286888</v>
      </c>
      <c r="G86" s="2">
        <v>30</v>
      </c>
      <c r="L86" s="2">
        <v>6280</v>
      </c>
      <c r="M86" s="2">
        <v>4019.2</v>
      </c>
    </row>
    <row r="87" spans="1:13" x14ac:dyDescent="0.2">
      <c r="A87" s="2" t="s">
        <v>164</v>
      </c>
      <c r="B87" s="2" t="s">
        <v>143</v>
      </c>
      <c r="C87" s="2" t="s">
        <v>27</v>
      </c>
      <c r="D87" s="2" t="s">
        <v>152</v>
      </c>
      <c r="E87">
        <v>802504</v>
      </c>
      <c r="F87">
        <v>9285899</v>
      </c>
      <c r="G87" s="2">
        <v>28</v>
      </c>
      <c r="L87" s="2">
        <v>3700</v>
      </c>
      <c r="M87" s="2">
        <v>2368</v>
      </c>
    </row>
    <row r="88" spans="1:13" x14ac:dyDescent="0.2">
      <c r="A88" s="2" t="s">
        <v>165</v>
      </c>
      <c r="B88" s="2" t="s">
        <v>143</v>
      </c>
      <c r="C88" s="2" t="s">
        <v>27</v>
      </c>
      <c r="D88" s="2" t="s">
        <v>152</v>
      </c>
      <c r="E88">
        <v>801217</v>
      </c>
      <c r="F88">
        <v>9286459</v>
      </c>
      <c r="G88" s="2">
        <v>35</v>
      </c>
      <c r="L88" s="2">
        <v>2020</v>
      </c>
      <c r="M88" s="2">
        <v>1292.8</v>
      </c>
    </row>
    <row r="89" spans="1:13" x14ac:dyDescent="0.2">
      <c r="A89" s="2" t="s">
        <v>166</v>
      </c>
      <c r="B89" s="2" t="s">
        <v>143</v>
      </c>
      <c r="C89" s="2" t="s">
        <v>27</v>
      </c>
      <c r="D89" s="2" t="s">
        <v>152</v>
      </c>
      <c r="E89">
        <v>800790</v>
      </c>
      <c r="F89">
        <v>9287261</v>
      </c>
      <c r="G89" s="2">
        <v>35</v>
      </c>
      <c r="L89" s="2">
        <v>1309</v>
      </c>
      <c r="M89" s="2">
        <v>837.76</v>
      </c>
    </row>
    <row r="90" spans="1:13" x14ac:dyDescent="0.2">
      <c r="A90" s="2" t="s">
        <v>167</v>
      </c>
      <c r="B90" s="2" t="s">
        <v>143</v>
      </c>
      <c r="C90" s="2" t="s">
        <v>27</v>
      </c>
      <c r="D90" s="2" t="s">
        <v>152</v>
      </c>
      <c r="E90">
        <v>800730</v>
      </c>
      <c r="F90">
        <v>9287507</v>
      </c>
      <c r="G90" s="2">
        <v>30</v>
      </c>
      <c r="L90" s="2">
        <v>1934</v>
      </c>
      <c r="M90" s="2">
        <v>1237.7600000000002</v>
      </c>
    </row>
    <row r="91" spans="1:13" x14ac:dyDescent="0.2">
      <c r="A91" s="2" t="s">
        <v>168</v>
      </c>
      <c r="B91" s="2" t="s">
        <v>143</v>
      </c>
      <c r="C91" s="2" t="s">
        <v>27</v>
      </c>
      <c r="D91" s="2" t="s">
        <v>169</v>
      </c>
      <c r="E91">
        <v>799933</v>
      </c>
      <c r="F91">
        <v>9288003</v>
      </c>
      <c r="G91" s="2">
        <v>30</v>
      </c>
    </row>
    <row r="92" spans="1:13" x14ac:dyDescent="0.2">
      <c r="A92" s="2" t="s">
        <v>170</v>
      </c>
      <c r="B92" s="2" t="s">
        <v>143</v>
      </c>
      <c r="C92" s="2" t="s">
        <v>27</v>
      </c>
      <c r="D92" s="2" t="s">
        <v>171</v>
      </c>
      <c r="E92">
        <v>800119</v>
      </c>
      <c r="F92">
        <v>9288433</v>
      </c>
      <c r="G92" s="2">
        <v>30</v>
      </c>
      <c r="L92" s="2">
        <v>4810</v>
      </c>
      <c r="M92" s="2">
        <v>3078.4</v>
      </c>
    </row>
    <row r="93" spans="1:13" x14ac:dyDescent="0.2">
      <c r="A93" s="2" t="s">
        <v>172</v>
      </c>
      <c r="B93" s="2" t="s">
        <v>143</v>
      </c>
      <c r="C93" s="2" t="s">
        <v>27</v>
      </c>
      <c r="D93" s="2" t="s">
        <v>173</v>
      </c>
      <c r="E93">
        <v>798600</v>
      </c>
      <c r="F93">
        <v>9286104</v>
      </c>
      <c r="G93" s="2">
        <v>30</v>
      </c>
      <c r="L93" s="2">
        <v>1057</v>
      </c>
      <c r="M93" s="2">
        <v>676.48</v>
      </c>
    </row>
    <row r="94" spans="1:13" x14ac:dyDescent="0.2">
      <c r="A94" s="2" t="s">
        <v>174</v>
      </c>
      <c r="B94" s="2" t="s">
        <v>143</v>
      </c>
      <c r="C94" s="2" t="s">
        <v>27</v>
      </c>
      <c r="D94" s="2" t="s">
        <v>175</v>
      </c>
      <c r="E94">
        <v>798419</v>
      </c>
      <c r="F94">
        <v>9286536</v>
      </c>
      <c r="G94" s="2">
        <v>50</v>
      </c>
      <c r="L94" s="2">
        <v>1060</v>
      </c>
      <c r="M94" s="2">
        <v>678.4</v>
      </c>
    </row>
    <row r="95" spans="1:13" x14ac:dyDescent="0.2">
      <c r="A95" s="2" t="s">
        <v>176</v>
      </c>
      <c r="B95" s="2" t="s">
        <v>143</v>
      </c>
      <c r="C95" s="2" t="s">
        <v>27</v>
      </c>
      <c r="D95" s="2" t="s">
        <v>173</v>
      </c>
      <c r="E95">
        <v>798726</v>
      </c>
      <c r="F95">
        <v>9286657</v>
      </c>
      <c r="G95" s="2">
        <v>35</v>
      </c>
      <c r="L95" s="2">
        <v>1122</v>
      </c>
      <c r="M95" s="2">
        <v>718.08</v>
      </c>
    </row>
    <row r="96" spans="1:13" x14ac:dyDescent="0.2">
      <c r="A96" s="2" t="s">
        <v>177</v>
      </c>
      <c r="B96" s="2" t="s">
        <v>143</v>
      </c>
      <c r="C96" s="2" t="s">
        <v>27</v>
      </c>
      <c r="D96" s="2" t="s">
        <v>173</v>
      </c>
      <c r="E96">
        <v>798881</v>
      </c>
      <c r="F96">
        <v>9286779</v>
      </c>
      <c r="G96" s="2">
        <v>42</v>
      </c>
    </row>
    <row r="97" spans="1:13" x14ac:dyDescent="0.2">
      <c r="A97" s="2" t="s">
        <v>178</v>
      </c>
      <c r="B97" s="2" t="s">
        <v>143</v>
      </c>
      <c r="C97" s="2" t="s">
        <v>27</v>
      </c>
      <c r="D97" s="2" t="s">
        <v>179</v>
      </c>
      <c r="E97">
        <v>802286</v>
      </c>
      <c r="F97">
        <v>9291003</v>
      </c>
      <c r="G97" s="2">
        <v>36</v>
      </c>
    </row>
    <row r="98" spans="1:13" x14ac:dyDescent="0.2">
      <c r="A98" s="2" t="s">
        <v>180</v>
      </c>
      <c r="B98" s="2" t="s">
        <v>143</v>
      </c>
      <c r="C98" s="2" t="s">
        <v>27</v>
      </c>
      <c r="D98" s="2" t="s">
        <v>179</v>
      </c>
      <c r="E98">
        <v>802410</v>
      </c>
      <c r="F98">
        <v>9291249</v>
      </c>
      <c r="G98" s="2">
        <v>30</v>
      </c>
      <c r="L98" s="2">
        <v>1385</v>
      </c>
      <c r="M98" s="2">
        <v>886.39999999999986</v>
      </c>
    </row>
    <row r="99" spans="1:13" x14ac:dyDescent="0.2">
      <c r="A99" s="2" t="s">
        <v>181</v>
      </c>
      <c r="B99" s="2" t="s">
        <v>143</v>
      </c>
      <c r="C99" s="2" t="s">
        <v>27</v>
      </c>
      <c r="D99" s="2" t="s">
        <v>182</v>
      </c>
      <c r="E99">
        <v>800292</v>
      </c>
      <c r="F99">
        <v>9292028</v>
      </c>
      <c r="G99" s="2">
        <v>42</v>
      </c>
      <c r="I99" s="2">
        <v>17</v>
      </c>
      <c r="L99" s="2">
        <v>1368</v>
      </c>
      <c r="M99" s="2">
        <v>875.52</v>
      </c>
    </row>
    <row r="100" spans="1:13" x14ac:dyDescent="0.2">
      <c r="A100" s="2" t="s">
        <v>183</v>
      </c>
      <c r="B100" s="2" t="s">
        <v>143</v>
      </c>
      <c r="C100" s="2" t="s">
        <v>27</v>
      </c>
      <c r="D100" s="2" t="s">
        <v>182</v>
      </c>
      <c r="E100">
        <v>800323</v>
      </c>
      <c r="F100">
        <v>9291997</v>
      </c>
      <c r="G100" s="2">
        <v>30</v>
      </c>
    </row>
    <row r="101" spans="1:13" x14ac:dyDescent="0.2">
      <c r="A101" s="2" t="s">
        <v>184</v>
      </c>
      <c r="B101" s="2" t="s">
        <v>143</v>
      </c>
      <c r="C101" s="2" t="s">
        <v>27</v>
      </c>
      <c r="D101" s="2" t="s">
        <v>182</v>
      </c>
      <c r="E101">
        <v>801705</v>
      </c>
      <c r="F101">
        <v>9291683</v>
      </c>
      <c r="G101" s="2">
        <v>35</v>
      </c>
    </row>
    <row r="102" spans="1:13" x14ac:dyDescent="0.2">
      <c r="A102" s="2" t="s">
        <v>185</v>
      </c>
      <c r="B102" s="2" t="s">
        <v>143</v>
      </c>
      <c r="C102" s="2" t="s">
        <v>27</v>
      </c>
      <c r="D102" s="2" t="s">
        <v>186</v>
      </c>
      <c r="E102">
        <v>799703</v>
      </c>
      <c r="F102">
        <v>9268176</v>
      </c>
      <c r="G102" s="2">
        <v>50</v>
      </c>
      <c r="L102" s="2">
        <v>13900</v>
      </c>
      <c r="M102" s="2">
        <v>8896</v>
      </c>
    </row>
    <row r="103" spans="1:13" x14ac:dyDescent="0.2">
      <c r="A103" s="2" t="s">
        <v>187</v>
      </c>
      <c r="B103" s="2" t="s">
        <v>143</v>
      </c>
      <c r="C103" s="2" t="s">
        <v>27</v>
      </c>
      <c r="D103" s="2" t="s">
        <v>188</v>
      </c>
      <c r="E103">
        <v>802873</v>
      </c>
      <c r="F103">
        <v>9291461</v>
      </c>
    </row>
    <row r="104" spans="1:13" x14ac:dyDescent="0.2">
      <c r="A104" s="2" t="s">
        <v>189</v>
      </c>
      <c r="B104" s="2" t="s">
        <v>143</v>
      </c>
      <c r="C104" s="2" t="s">
        <v>27</v>
      </c>
      <c r="D104" s="2" t="s">
        <v>190</v>
      </c>
      <c r="E104">
        <v>796937</v>
      </c>
      <c r="F104">
        <v>9268130</v>
      </c>
      <c r="G104" s="2">
        <v>45</v>
      </c>
      <c r="I104" s="2">
        <v>6</v>
      </c>
    </row>
    <row r="105" spans="1:13" x14ac:dyDescent="0.2">
      <c r="A105" s="2" t="s">
        <v>191</v>
      </c>
      <c r="B105" s="2" t="s">
        <v>143</v>
      </c>
      <c r="C105" s="2" t="s">
        <v>27</v>
      </c>
      <c r="D105" s="2" t="s">
        <v>192</v>
      </c>
      <c r="E105">
        <v>799968</v>
      </c>
      <c r="F105">
        <v>9288741</v>
      </c>
      <c r="G105" s="2">
        <v>36</v>
      </c>
      <c r="I105" s="2">
        <v>2</v>
      </c>
    </row>
    <row r="106" spans="1:13" x14ac:dyDescent="0.2">
      <c r="A106" s="2" t="s">
        <v>193</v>
      </c>
      <c r="B106" s="2" t="s">
        <v>143</v>
      </c>
      <c r="C106" s="2" t="s">
        <v>27</v>
      </c>
      <c r="D106" s="2" t="s">
        <v>194</v>
      </c>
      <c r="E106">
        <v>804845</v>
      </c>
      <c r="F106">
        <v>9286563</v>
      </c>
      <c r="G106" s="2">
        <v>29</v>
      </c>
    </row>
    <row r="107" spans="1:13" x14ac:dyDescent="0.2">
      <c r="A107" s="2" t="s">
        <v>195</v>
      </c>
      <c r="B107" s="2" t="s">
        <v>143</v>
      </c>
      <c r="C107" s="2" t="s">
        <v>27</v>
      </c>
      <c r="D107" s="2" t="s">
        <v>196</v>
      </c>
      <c r="E107">
        <v>803577</v>
      </c>
      <c r="F107">
        <v>9285094</v>
      </c>
      <c r="G107" s="2">
        <v>48</v>
      </c>
      <c r="I107" s="2">
        <v>13</v>
      </c>
    </row>
    <row r="108" spans="1:13" x14ac:dyDescent="0.2">
      <c r="A108" s="2" t="s">
        <v>197</v>
      </c>
      <c r="B108" s="2" t="s">
        <v>143</v>
      </c>
      <c r="C108" s="2" t="s">
        <v>27</v>
      </c>
      <c r="D108" s="2" t="s">
        <v>198</v>
      </c>
      <c r="E108">
        <v>803575</v>
      </c>
      <c r="F108">
        <v>9284756</v>
      </c>
      <c r="G108" s="2">
        <v>11</v>
      </c>
    </row>
    <row r="109" spans="1:13" x14ac:dyDescent="0.2">
      <c r="A109" s="2" t="s">
        <v>199</v>
      </c>
      <c r="B109" s="2" t="s">
        <v>143</v>
      </c>
      <c r="C109" s="2" t="s">
        <v>27</v>
      </c>
      <c r="E109">
        <v>802718</v>
      </c>
      <c r="F109">
        <v>9291233</v>
      </c>
    </row>
    <row r="110" spans="1:13" x14ac:dyDescent="0.2">
      <c r="A110" s="2" t="s">
        <v>200</v>
      </c>
      <c r="B110" s="2" t="s">
        <v>143</v>
      </c>
      <c r="C110" s="2" t="s">
        <v>27</v>
      </c>
      <c r="E110">
        <v>802545</v>
      </c>
      <c r="F110">
        <v>9289448</v>
      </c>
    </row>
    <row r="111" spans="1:13" x14ac:dyDescent="0.2">
      <c r="A111" s="2" t="s">
        <v>201</v>
      </c>
      <c r="B111" s="2" t="s">
        <v>143</v>
      </c>
      <c r="C111" s="2" t="s">
        <v>27</v>
      </c>
      <c r="E111">
        <v>801709</v>
      </c>
      <c r="F111">
        <v>9288911</v>
      </c>
    </row>
    <row r="112" spans="1:13" x14ac:dyDescent="0.2">
      <c r="A112" s="2" t="s">
        <v>202</v>
      </c>
      <c r="B112" s="2" t="s">
        <v>143</v>
      </c>
      <c r="C112" s="2" t="s">
        <v>27</v>
      </c>
      <c r="E112">
        <v>801438</v>
      </c>
      <c r="F112">
        <v>9286832</v>
      </c>
    </row>
    <row r="113" spans="1:25" x14ac:dyDescent="0.2">
      <c r="A113" s="2" t="s">
        <v>203</v>
      </c>
      <c r="B113" s="2" t="s">
        <v>143</v>
      </c>
      <c r="C113" s="2" t="s">
        <v>27</v>
      </c>
      <c r="E113">
        <v>801745</v>
      </c>
      <c r="F113">
        <v>9286977</v>
      </c>
    </row>
    <row r="114" spans="1:25" x14ac:dyDescent="0.2">
      <c r="A114" s="2" t="s">
        <v>204</v>
      </c>
      <c r="B114" s="2" t="s">
        <v>143</v>
      </c>
      <c r="C114" s="2" t="s">
        <v>27</v>
      </c>
      <c r="E114">
        <v>803995</v>
      </c>
      <c r="F114">
        <v>9286882</v>
      </c>
    </row>
    <row r="115" spans="1:25" x14ac:dyDescent="0.2">
      <c r="A115" s="2" t="s">
        <v>205</v>
      </c>
      <c r="B115" s="2" t="s">
        <v>143</v>
      </c>
      <c r="C115" s="2" t="s">
        <v>27</v>
      </c>
      <c r="E115">
        <v>801044</v>
      </c>
      <c r="F115">
        <v>9287050</v>
      </c>
    </row>
    <row r="116" spans="1:25" x14ac:dyDescent="0.2">
      <c r="A116" s="2" t="s">
        <v>206</v>
      </c>
      <c r="B116" s="2" t="s">
        <v>143</v>
      </c>
      <c r="C116" s="2" t="s">
        <v>27</v>
      </c>
      <c r="E116">
        <v>800095</v>
      </c>
      <c r="F116">
        <v>9288412</v>
      </c>
    </row>
    <row r="117" spans="1:25" x14ac:dyDescent="0.2">
      <c r="A117" s="2" t="s">
        <v>207</v>
      </c>
      <c r="B117" s="2" t="s">
        <v>143</v>
      </c>
      <c r="C117" s="2" t="s">
        <v>27</v>
      </c>
      <c r="E117">
        <v>799358</v>
      </c>
      <c r="F117">
        <v>9288172</v>
      </c>
    </row>
    <row r="118" spans="1:25" x14ac:dyDescent="0.2">
      <c r="A118" s="2" t="s">
        <v>208</v>
      </c>
      <c r="B118" s="2" t="s">
        <v>143</v>
      </c>
      <c r="C118" s="2" t="s">
        <v>27</v>
      </c>
      <c r="E118">
        <v>802719</v>
      </c>
      <c r="F118">
        <v>9291230</v>
      </c>
    </row>
    <row r="119" spans="1:25" x14ac:dyDescent="0.2">
      <c r="A119" s="2" t="s">
        <v>209</v>
      </c>
      <c r="B119" s="2" t="s">
        <v>143</v>
      </c>
      <c r="C119" s="2" t="s">
        <v>27</v>
      </c>
      <c r="E119">
        <v>802845</v>
      </c>
      <c r="F119">
        <v>9291419</v>
      </c>
    </row>
    <row r="120" spans="1:25" x14ac:dyDescent="0.2">
      <c r="A120" s="2" t="s">
        <v>210</v>
      </c>
      <c r="B120" s="2" t="s">
        <v>143</v>
      </c>
      <c r="C120" s="2" t="s">
        <v>27</v>
      </c>
      <c r="D120" s="2" t="s">
        <v>211</v>
      </c>
      <c r="E120">
        <v>805638</v>
      </c>
      <c r="F120">
        <v>9285329</v>
      </c>
    </row>
    <row r="121" spans="1:25" x14ac:dyDescent="0.2">
      <c r="A121" s="2" t="s">
        <v>212</v>
      </c>
      <c r="B121" s="2" t="s">
        <v>143</v>
      </c>
      <c r="C121" s="2" t="s">
        <v>27</v>
      </c>
      <c r="D121" s="2" t="s">
        <v>213</v>
      </c>
      <c r="E121">
        <v>803056</v>
      </c>
      <c r="F121">
        <v>9291276</v>
      </c>
      <c r="G121" s="2">
        <v>50</v>
      </c>
      <c r="I121" s="2">
        <v>5</v>
      </c>
    </row>
    <row r="122" spans="1:25" x14ac:dyDescent="0.2">
      <c r="A122" s="2" t="s">
        <v>214</v>
      </c>
      <c r="B122" s="2" t="s">
        <v>143</v>
      </c>
      <c r="C122" s="2" t="s">
        <v>82</v>
      </c>
      <c r="E122" s="4">
        <v>798489.69999999984</v>
      </c>
      <c r="F122" s="4">
        <v>9285292.8900000006</v>
      </c>
      <c r="J122" s="2">
        <v>5.7</v>
      </c>
      <c r="K122" s="2">
        <v>199.4</v>
      </c>
      <c r="L122" s="2">
        <v>881.5</v>
      </c>
      <c r="M122" s="2">
        <v>503.2</v>
      </c>
      <c r="N122" s="2">
        <v>0.4</v>
      </c>
      <c r="O122" s="2">
        <v>17.3</v>
      </c>
      <c r="P122" s="2">
        <v>20.9</v>
      </c>
      <c r="Q122" s="2">
        <v>130.19999999999999</v>
      </c>
      <c r="R122" s="2">
        <v>106</v>
      </c>
      <c r="S122" s="2">
        <v>8.5</v>
      </c>
      <c r="T122" s="2">
        <v>32</v>
      </c>
      <c r="U122" s="2">
        <v>32</v>
      </c>
      <c r="V122" s="2">
        <v>10.6</v>
      </c>
      <c r="W122" s="2">
        <v>4.4000000000000004</v>
      </c>
      <c r="X122" s="2">
        <v>252.1</v>
      </c>
      <c r="Y122" s="2">
        <v>0.05</v>
      </c>
    </row>
    <row r="123" spans="1:25" x14ac:dyDescent="0.2">
      <c r="A123" s="2" t="s">
        <v>215</v>
      </c>
      <c r="B123" s="2" t="s">
        <v>143</v>
      </c>
      <c r="C123" s="2" t="s">
        <v>82</v>
      </c>
      <c r="E123" s="4">
        <v>800084.76</v>
      </c>
      <c r="F123" s="4">
        <v>9286853.6600000001</v>
      </c>
      <c r="J123" s="2">
        <v>4.42</v>
      </c>
      <c r="K123" s="2">
        <v>147.69999999999996</v>
      </c>
      <c r="L123" s="2">
        <v>4174</v>
      </c>
      <c r="M123" s="2">
        <v>2087</v>
      </c>
      <c r="N123" s="2">
        <v>2.21</v>
      </c>
    </row>
    <row r="124" spans="1:25" x14ac:dyDescent="0.2">
      <c r="A124" s="2" t="s">
        <v>216</v>
      </c>
      <c r="B124" s="2" t="s">
        <v>143</v>
      </c>
      <c r="C124" s="2" t="s">
        <v>82</v>
      </c>
      <c r="E124" s="4">
        <v>800675.93</v>
      </c>
      <c r="F124" s="4">
        <v>9287437.2300000004</v>
      </c>
      <c r="J124" s="2">
        <v>8.5</v>
      </c>
      <c r="K124" s="2">
        <v>38.5</v>
      </c>
      <c r="L124" s="2">
        <v>1715</v>
      </c>
      <c r="M124" s="2">
        <v>858</v>
      </c>
      <c r="N124" s="2">
        <v>0.85999999999999976</v>
      </c>
    </row>
    <row r="125" spans="1:25" x14ac:dyDescent="0.2">
      <c r="A125" s="2" t="s">
        <v>217</v>
      </c>
      <c r="B125" s="2" t="s">
        <v>143</v>
      </c>
      <c r="C125" s="2" t="s">
        <v>82</v>
      </c>
      <c r="E125" s="4">
        <v>799941.81999999983</v>
      </c>
      <c r="F125" s="4">
        <v>9287820.7400000002</v>
      </c>
      <c r="J125" s="2">
        <v>6.01</v>
      </c>
      <c r="K125" s="2">
        <v>80.299999999999983</v>
      </c>
      <c r="L125" s="2">
        <v>3224</v>
      </c>
      <c r="M125" s="2">
        <v>1612</v>
      </c>
      <c r="N125" s="2">
        <v>1.6799999999999997</v>
      </c>
    </row>
    <row r="126" spans="1:25" x14ac:dyDescent="0.2">
      <c r="A126" s="2" t="s">
        <v>218</v>
      </c>
      <c r="B126" s="2" t="s">
        <v>143</v>
      </c>
      <c r="C126" s="2" t="s">
        <v>82</v>
      </c>
      <c r="E126" s="4">
        <v>800064.81</v>
      </c>
      <c r="F126" s="4">
        <v>9288365.4900000002</v>
      </c>
      <c r="J126" s="2">
        <v>5.75</v>
      </c>
      <c r="K126" s="2">
        <v>88</v>
      </c>
      <c r="L126" s="2">
        <v>2754</v>
      </c>
      <c r="M126" s="2">
        <v>1377</v>
      </c>
      <c r="N126" s="2">
        <v>1.42</v>
      </c>
    </row>
    <row r="127" spans="1:25" x14ac:dyDescent="0.2">
      <c r="A127" s="2" t="s">
        <v>219</v>
      </c>
      <c r="B127" s="2" t="s">
        <v>143</v>
      </c>
      <c r="C127" s="2" t="s">
        <v>82</v>
      </c>
      <c r="E127" s="4">
        <v>802312.55</v>
      </c>
      <c r="F127" s="4">
        <v>9288766.4299999997</v>
      </c>
      <c r="J127" s="2">
        <v>6.17</v>
      </c>
      <c r="K127" s="2">
        <v>68.8</v>
      </c>
      <c r="L127" s="2">
        <v>341</v>
      </c>
      <c r="M127" s="2">
        <v>171</v>
      </c>
      <c r="N127" s="2">
        <v>0.16</v>
      </c>
    </row>
    <row r="128" spans="1:25" x14ac:dyDescent="0.2">
      <c r="A128" s="2" t="s">
        <v>220</v>
      </c>
      <c r="B128" s="2" t="s">
        <v>143</v>
      </c>
      <c r="C128" s="2" t="s">
        <v>82</v>
      </c>
      <c r="E128" s="4">
        <v>803187.01</v>
      </c>
      <c r="F128" s="4">
        <v>9289401.5399999991</v>
      </c>
      <c r="J128" s="2">
        <v>5.61</v>
      </c>
      <c r="K128" s="2">
        <v>88.5</v>
      </c>
      <c r="L128" s="2">
        <v>3046</v>
      </c>
      <c r="M128" s="2">
        <v>1523</v>
      </c>
      <c r="N128" s="2">
        <v>1.58</v>
      </c>
    </row>
    <row r="129" spans="1:25" x14ac:dyDescent="0.2">
      <c r="A129" s="2" t="s">
        <v>221</v>
      </c>
      <c r="B129" s="2" t="s">
        <v>143</v>
      </c>
      <c r="C129" s="2" t="s">
        <v>82</v>
      </c>
      <c r="E129" s="4">
        <v>802918.18999999983</v>
      </c>
      <c r="F129" s="4">
        <v>9291131.6300000008</v>
      </c>
      <c r="J129" s="2">
        <v>6.5</v>
      </c>
      <c r="K129" s="2">
        <v>189.5</v>
      </c>
      <c r="L129" s="2">
        <v>409.2</v>
      </c>
      <c r="M129" s="2">
        <v>302</v>
      </c>
      <c r="N129" s="2">
        <v>0.15</v>
      </c>
      <c r="O129" s="2">
        <v>31.7</v>
      </c>
      <c r="P129" s="2">
        <v>10.4</v>
      </c>
      <c r="Q129" s="2">
        <v>122.4</v>
      </c>
      <c r="R129" s="2">
        <v>28.4</v>
      </c>
      <c r="S129" s="2">
        <v>6.6</v>
      </c>
      <c r="T129" s="2">
        <v>100</v>
      </c>
      <c r="U129" s="2">
        <v>100</v>
      </c>
      <c r="V129" s="2">
        <v>7</v>
      </c>
      <c r="W129" s="2">
        <v>1.6</v>
      </c>
      <c r="X129" s="2">
        <v>81.7</v>
      </c>
      <c r="Y129" s="2">
        <v>0.03</v>
      </c>
    </row>
    <row r="130" spans="1:25" x14ac:dyDescent="0.2">
      <c r="A130" s="2" t="s">
        <v>222</v>
      </c>
      <c r="B130" s="2" t="s">
        <v>143</v>
      </c>
      <c r="C130" s="2" t="s">
        <v>82</v>
      </c>
      <c r="E130" s="4">
        <v>802228.69999999984</v>
      </c>
      <c r="F130" s="4">
        <v>9286781.9100000001</v>
      </c>
      <c r="J130" s="2">
        <v>6.94</v>
      </c>
      <c r="K130" s="2">
        <v>89.299999999999983</v>
      </c>
      <c r="L130" s="2">
        <v>3382</v>
      </c>
      <c r="M130" s="2">
        <v>1691</v>
      </c>
      <c r="N130" s="2">
        <v>1.77</v>
      </c>
    </row>
    <row r="131" spans="1:25" x14ac:dyDescent="0.2">
      <c r="A131" s="2" t="s">
        <v>223</v>
      </c>
      <c r="B131" s="2" t="s">
        <v>143</v>
      </c>
      <c r="C131" s="2" t="s">
        <v>82</v>
      </c>
      <c r="E131" s="4">
        <v>805091.27</v>
      </c>
      <c r="F131" s="4">
        <v>9286449.0700000003</v>
      </c>
      <c r="J131" s="2">
        <v>6.09</v>
      </c>
      <c r="K131" s="2">
        <v>95.8</v>
      </c>
      <c r="L131" s="2">
        <v>3040</v>
      </c>
      <c r="M131" s="2">
        <v>1520</v>
      </c>
      <c r="N131" s="2">
        <v>1.58</v>
      </c>
    </row>
    <row r="132" spans="1:25" x14ac:dyDescent="0.2">
      <c r="A132" s="2" t="s">
        <v>224</v>
      </c>
      <c r="B132" s="2" t="s">
        <v>143</v>
      </c>
      <c r="C132" s="2" t="s">
        <v>82</v>
      </c>
      <c r="E132" s="4">
        <v>803640.45999999985</v>
      </c>
      <c r="F132" s="4">
        <v>9285534.4800000004</v>
      </c>
      <c r="J132" s="2">
        <v>6.16</v>
      </c>
      <c r="K132" s="2">
        <v>90.7</v>
      </c>
      <c r="L132" s="2">
        <v>2888</v>
      </c>
      <c r="M132" s="2">
        <v>1444</v>
      </c>
      <c r="N132" s="2">
        <v>1.5</v>
      </c>
    </row>
    <row r="133" spans="1:25" x14ac:dyDescent="0.2">
      <c r="A133" s="2" t="s">
        <v>225</v>
      </c>
      <c r="B133" s="2" t="s">
        <v>143</v>
      </c>
      <c r="C133" s="2" t="s">
        <v>82</v>
      </c>
      <c r="E133" s="4">
        <v>804970.81999999983</v>
      </c>
      <c r="F133" s="4">
        <v>9285762.0299999993</v>
      </c>
      <c r="J133" s="2">
        <v>3.95</v>
      </c>
      <c r="K133" s="2">
        <v>150.80000000000001</v>
      </c>
      <c r="L133" s="2">
        <v>3014</v>
      </c>
      <c r="M133" s="2">
        <v>1507</v>
      </c>
      <c r="N133" s="2">
        <v>1.57</v>
      </c>
    </row>
    <row r="141" spans="1:25" x14ac:dyDescent="0.2">
      <c r="G141" t="s">
        <v>226</v>
      </c>
      <c r="H141" t="s">
        <v>227</v>
      </c>
      <c r="I141" t="s">
        <v>228</v>
      </c>
      <c r="J141" t="s">
        <v>229</v>
      </c>
      <c r="K141" t="s">
        <v>230</v>
      </c>
      <c r="L141" t="s">
        <v>231</v>
      </c>
      <c r="M141" t="s">
        <v>232</v>
      </c>
      <c r="N141" t="s">
        <v>233</v>
      </c>
    </row>
    <row r="142" spans="1:25" x14ac:dyDescent="0.2">
      <c r="F142" t="s">
        <v>9</v>
      </c>
      <c r="G142" s="5">
        <f>MIN(J2:J133)</f>
        <v>3.52</v>
      </c>
      <c r="H142" s="5">
        <f>MAX(J2:J133)</f>
        <v>8.5</v>
      </c>
      <c r="I142" s="5">
        <f>AVERAGE(J2:J133)</f>
        <v>5.54</v>
      </c>
      <c r="J142" s="5">
        <f>MEDIAN(J2:J133)</f>
        <v>5.7249999999999996</v>
      </c>
      <c r="K142" s="5">
        <f t="shared" ref="K142:K155" si="0">(H142)-(G142)</f>
        <v>4.9800000000000004</v>
      </c>
      <c r="L142" s="5">
        <f>STDEVP(J2:J133)</f>
        <v>1.2277214667830789</v>
      </c>
      <c r="M142" s="6">
        <f t="shared" ref="M142:M155" si="1">L142/I142</f>
        <v>0.22161037306553771</v>
      </c>
      <c r="N142" s="2">
        <f>COUNT(J2:J133)</f>
        <v>18</v>
      </c>
    </row>
    <row r="143" spans="1:25" x14ac:dyDescent="0.2">
      <c r="F143" t="s">
        <v>10</v>
      </c>
      <c r="G143" s="5">
        <f>MIN(K2:K133)</f>
        <v>38.5</v>
      </c>
      <c r="H143" s="5">
        <f>MAX(K2:K133)</f>
        <v>255.6</v>
      </c>
      <c r="I143" s="5">
        <f>AVERAGE(K2:K133)</f>
        <v>144.84444444444449</v>
      </c>
      <c r="J143" s="5">
        <f>MEDIAN(K2:K133)</f>
        <v>149.25</v>
      </c>
      <c r="K143" s="5">
        <f t="shared" si="0"/>
        <v>217.1</v>
      </c>
      <c r="L143" s="5">
        <f>STDEVP(K2:K133)</f>
        <v>64.269175454336079</v>
      </c>
      <c r="M143" s="6">
        <f t="shared" si="1"/>
        <v>0.44371170534598381</v>
      </c>
      <c r="N143" s="2">
        <f>COUNT(K2:K133)</f>
        <v>18</v>
      </c>
    </row>
    <row r="144" spans="1:25" x14ac:dyDescent="0.2">
      <c r="F144" t="s">
        <v>234</v>
      </c>
      <c r="G144" s="5">
        <f>MIN(L2:L133)</f>
        <v>341</v>
      </c>
      <c r="H144" s="5">
        <f>MAX(L2:L133)</f>
        <v>13900</v>
      </c>
      <c r="I144" s="5">
        <f>AVERAGE(L2:L133)</f>
        <v>3377.2442307692309</v>
      </c>
      <c r="J144" s="5">
        <f>MEDIAN(L2:L133)</f>
        <v>2951</v>
      </c>
      <c r="K144" s="5">
        <f t="shared" si="0"/>
        <v>13559</v>
      </c>
      <c r="L144" s="5">
        <f>STDEVP(L2:L133)</f>
        <v>2457.2166946343564</v>
      </c>
      <c r="M144" s="6">
        <f t="shared" si="1"/>
        <v>0.72758039594746127</v>
      </c>
      <c r="N144" s="2">
        <f>COUNT(L2:L133)</f>
        <v>52</v>
      </c>
    </row>
    <row r="145" spans="6:14" x14ac:dyDescent="0.2">
      <c r="F145" t="s">
        <v>235</v>
      </c>
      <c r="G145" s="5">
        <f>MIN(M2:M133)</f>
        <v>171</v>
      </c>
      <c r="H145" s="5">
        <f>MAX(M2:M133)</f>
        <v>8896</v>
      </c>
      <c r="I145" s="5">
        <f>AVERAGE(M2:M133)</f>
        <v>2054.9026923076922</v>
      </c>
      <c r="J145" s="5">
        <f>MEDIAN(M2:M133)</f>
        <v>1583.6</v>
      </c>
      <c r="K145" s="5">
        <f t="shared" si="0"/>
        <v>8725</v>
      </c>
      <c r="L145" s="5">
        <f>STDEVP(M2:M133)</f>
        <v>1583.4990782831305</v>
      </c>
      <c r="M145" s="6">
        <f t="shared" si="1"/>
        <v>0.77059565117647155</v>
      </c>
      <c r="N145" s="2">
        <f>COUNT(M2:M133)</f>
        <v>52</v>
      </c>
    </row>
    <row r="146" spans="6:14" x14ac:dyDescent="0.2">
      <c r="F146" t="s">
        <v>236</v>
      </c>
      <c r="G146" s="5">
        <f>MIN(N2:N133)</f>
        <v>0.15</v>
      </c>
      <c r="H146" s="5">
        <f>MAX(N2:N133)</f>
        <v>3.16</v>
      </c>
      <c r="I146" s="5">
        <f>AVERAGE(N2:N133)</f>
        <v>1.486666666666667</v>
      </c>
      <c r="J146" s="5">
        <f>MEDIAN(N2:N133)</f>
        <v>1.58</v>
      </c>
      <c r="K146" s="5">
        <f t="shared" si="0"/>
        <v>3.0100000000000002</v>
      </c>
      <c r="L146" s="5">
        <f>STDEVP(N2:N133)</f>
        <v>0.770360665893291</v>
      </c>
      <c r="M146" s="6">
        <f t="shared" si="1"/>
        <v>0.51817982010759467</v>
      </c>
      <c r="N146" s="2">
        <f>COUNT(N2:N133)</f>
        <v>18</v>
      </c>
    </row>
    <row r="147" spans="6:14" x14ac:dyDescent="0.2">
      <c r="F147" t="s">
        <v>237</v>
      </c>
      <c r="G147" s="5">
        <f>MIN(O2:O133)</f>
        <v>8.5999999999999979</v>
      </c>
      <c r="H147" s="5">
        <f>MAX(O2:O133)</f>
        <v>126.9</v>
      </c>
      <c r="I147" s="5">
        <f>AVERAGE(O2:O133)</f>
        <v>55.600000000000009</v>
      </c>
      <c r="J147" s="5">
        <f>MEDIAN(O2:O133)</f>
        <v>31.7</v>
      </c>
      <c r="K147" s="5">
        <f t="shared" si="0"/>
        <v>118.30000000000001</v>
      </c>
      <c r="L147" s="5">
        <f>STDEVP(O2:O133)</f>
        <v>45.951651610298896</v>
      </c>
      <c r="M147" s="6">
        <f t="shared" si="1"/>
        <v>0.82646855414206633</v>
      </c>
      <c r="N147" s="2">
        <f>COUNT(O2:O133)</f>
        <v>7</v>
      </c>
    </row>
    <row r="148" spans="6:14" x14ac:dyDescent="0.2">
      <c r="F148" t="s">
        <v>238</v>
      </c>
      <c r="G148" s="5">
        <f>MIN(P2:P133)</f>
        <v>6.5</v>
      </c>
      <c r="H148" s="5">
        <f>MAX(P2:P133)</f>
        <v>173.8</v>
      </c>
      <c r="I148" s="5">
        <f>AVERAGE(P2:P133)</f>
        <v>68.385714285714286</v>
      </c>
      <c r="J148" s="5">
        <f>MEDIAN(P2:P133)</f>
        <v>23.3</v>
      </c>
      <c r="K148" s="5">
        <f t="shared" si="0"/>
        <v>167.3</v>
      </c>
      <c r="L148" s="5">
        <f>STDEVP(P2:P133)</f>
        <v>64.402693567703452</v>
      </c>
      <c r="M148" s="6">
        <f t="shared" si="1"/>
        <v>0.94175653848741203</v>
      </c>
      <c r="N148" s="2">
        <f>COUNT(P2:P133)</f>
        <v>7</v>
      </c>
    </row>
    <row r="149" spans="6:14" x14ac:dyDescent="0.2">
      <c r="F149" t="s">
        <v>239</v>
      </c>
      <c r="G149" s="5">
        <f>MIN(Q2:Q133)</f>
        <v>48.8</v>
      </c>
      <c r="H149" s="5">
        <f>MAX(Q2:Q133)</f>
        <v>994</v>
      </c>
      <c r="I149" s="5">
        <f>AVERAGE(Q2:Q133)</f>
        <v>423.91428571428571</v>
      </c>
      <c r="J149" s="5">
        <f>MEDIAN(Q2:Q133)</f>
        <v>130.19999999999999</v>
      </c>
      <c r="K149" s="5">
        <f t="shared" si="0"/>
        <v>945.2</v>
      </c>
      <c r="L149" s="5">
        <f>STDEVP(Q2:Q133)</f>
        <v>379.40328874458118</v>
      </c>
      <c r="M149" s="6">
        <f t="shared" si="1"/>
        <v>0.89500000714836836</v>
      </c>
      <c r="N149" s="2">
        <f>COUNT(Q2:Q133)</f>
        <v>7</v>
      </c>
    </row>
    <row r="150" spans="6:14" x14ac:dyDescent="0.2">
      <c r="F150" t="s">
        <v>240</v>
      </c>
      <c r="G150" s="5">
        <f>MIN(R2:R133)</f>
        <v>28.4</v>
      </c>
      <c r="H150" s="5">
        <f>MAX(R2:R133)</f>
        <v>965</v>
      </c>
      <c r="I150" s="5">
        <f>AVERAGE(R2:R133)</f>
        <v>450.37142857142857</v>
      </c>
      <c r="J150" s="5">
        <f>MEDIAN(R2:R133)</f>
        <v>331.2</v>
      </c>
      <c r="K150" s="5">
        <f t="shared" si="0"/>
        <v>936.6</v>
      </c>
      <c r="L150" s="5">
        <f>STDEVP(R2:R133)</f>
        <v>346.04739029001598</v>
      </c>
      <c r="M150" s="6">
        <f t="shared" si="1"/>
        <v>0.76835999874075744</v>
      </c>
      <c r="N150" s="2">
        <f>COUNT(R2:R133)</f>
        <v>7</v>
      </c>
    </row>
    <row r="151" spans="6:14" x14ac:dyDescent="0.2">
      <c r="F151" t="s">
        <v>241</v>
      </c>
      <c r="G151" s="5">
        <f>MIN(S2:S113)</f>
        <v>4.7</v>
      </c>
      <c r="H151" s="5">
        <f>MAX(S2:S133)</f>
        <v>26.4</v>
      </c>
      <c r="I151" s="5">
        <f>AVERAGE(S2:S133)</f>
        <v>13.585714285714285</v>
      </c>
      <c r="J151" s="5">
        <f>MEDIAN(S2:S133)</f>
        <v>11.3</v>
      </c>
      <c r="K151" s="5">
        <f t="shared" si="0"/>
        <v>21.7</v>
      </c>
      <c r="L151" s="5">
        <f>STDEVP(S2:S133)</f>
        <v>7.4128129558466105</v>
      </c>
      <c r="M151" s="6">
        <f t="shared" si="1"/>
        <v>0.54563291998870955</v>
      </c>
      <c r="N151" s="2">
        <f>COUNT(S2:S133)</f>
        <v>7</v>
      </c>
    </row>
    <row r="152" spans="6:14" x14ac:dyDescent="0.2">
      <c r="F152" t="s">
        <v>242</v>
      </c>
      <c r="G152" s="5">
        <f>MIN(U2:U133)</f>
        <v>0</v>
      </c>
      <c r="H152" s="5">
        <f>MAX(U2:U133)</f>
        <v>100</v>
      </c>
      <c r="I152" s="5">
        <f>AVERAGE(U2:U133)</f>
        <v>33.142857142857146</v>
      </c>
      <c r="J152" s="5">
        <f>MEDIAN(U2:U133)</f>
        <v>20</v>
      </c>
      <c r="K152" s="5">
        <f t="shared" si="0"/>
        <v>100</v>
      </c>
      <c r="L152" s="5">
        <f>STDEVP(U2:U133)</f>
        <v>35.324732620274389</v>
      </c>
      <c r="M152" s="6">
        <f t="shared" si="1"/>
        <v>1.0658324497496583</v>
      </c>
      <c r="N152" s="2">
        <f>COUNT(U2:U133)</f>
        <v>7</v>
      </c>
    </row>
    <row r="153" spans="6:14" x14ac:dyDescent="0.2">
      <c r="F153" t="s">
        <v>243</v>
      </c>
      <c r="G153" s="5">
        <f>MIN(W2:W133)</f>
        <v>1.2</v>
      </c>
      <c r="H153" s="5">
        <f>MAX(W2:W133)</f>
        <v>11</v>
      </c>
      <c r="I153" s="5">
        <f>AVERAGE(W2:W133)</f>
        <v>3.4571428571428577</v>
      </c>
      <c r="J153" s="5">
        <f>MEDIAN(W2:W133)</f>
        <v>1.8</v>
      </c>
      <c r="K153" s="5">
        <f t="shared" si="0"/>
        <v>9.8000000000000007</v>
      </c>
      <c r="L153" s="5">
        <f>STDEVP(W2:W133)</f>
        <v>3.2596481593032371</v>
      </c>
      <c r="M153" s="6">
        <f t="shared" si="1"/>
        <v>0.94287343450920069</v>
      </c>
      <c r="N153" s="2">
        <f>COUNT(W2:W133)</f>
        <v>7</v>
      </c>
    </row>
    <row r="154" spans="6:14" x14ac:dyDescent="0.2">
      <c r="F154" t="s">
        <v>244</v>
      </c>
      <c r="G154" s="5">
        <f>MIN(X2:X133)</f>
        <v>81.7</v>
      </c>
      <c r="H154" s="5">
        <f>MAX(X2:X133)</f>
        <v>2314.6</v>
      </c>
      <c r="I154" s="5">
        <f>AVERAGE(X2:X133)</f>
        <v>1029.9000000000001</v>
      </c>
      <c r="J154" s="5">
        <f>MEDIAN(X2:X133)</f>
        <v>1233.5999999999999</v>
      </c>
      <c r="K154" s="5">
        <f t="shared" si="0"/>
        <v>2232.9</v>
      </c>
      <c r="L154" s="5">
        <f>STDEVP(X2:X133)</f>
        <v>755.8670253424209</v>
      </c>
      <c r="M154" s="6">
        <f t="shared" si="1"/>
        <v>0.73392273554949106</v>
      </c>
      <c r="N154" s="2">
        <f>COUNT(X2:X133)</f>
        <v>7</v>
      </c>
    </row>
    <row r="155" spans="6:14" x14ac:dyDescent="0.2">
      <c r="F155" t="s">
        <v>245</v>
      </c>
      <c r="G155" s="5">
        <f>MIN(T2:T133)</f>
        <v>0</v>
      </c>
      <c r="H155" s="5">
        <f>MAX(T2:T133)</f>
        <v>100</v>
      </c>
      <c r="I155" s="5">
        <f>AVERAGE(T2:T133)</f>
        <v>33.142857142857146</v>
      </c>
      <c r="J155" s="5">
        <f>MEDIAN(T2:T133)</f>
        <v>20</v>
      </c>
      <c r="K155" s="5">
        <f t="shared" si="0"/>
        <v>100</v>
      </c>
      <c r="L155" s="5">
        <f>STDEVP(T2:T133)</f>
        <v>35.324732620274389</v>
      </c>
      <c r="M155" s="6">
        <f t="shared" si="1"/>
        <v>1.0658324497496583</v>
      </c>
      <c r="N155" s="2">
        <f>COUNT(T2:T133)</f>
        <v>7</v>
      </c>
    </row>
  </sheetData>
  <pageMargins left="0.78749999999999998" right="0.78749999999999998" top="0.78749999999999998" bottom="0.78749999999999998" header="0.39374999999999999" footer="0.39374999999999999"/>
  <pageSetup paperSize="9" fitToWidth="0" pageOrder="overThenDown"/>
  <extLst>
    <ext uri="smNativeData">
      <pm:sheetPrefs xmlns:pm="smNativeData" day="1703272153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workbookViewId="0">
      <selection activeCell="L22" sqref="L22"/>
    </sheetView>
  </sheetViews>
  <sheetFormatPr defaultRowHeight="12.75" x14ac:dyDescent="0.2"/>
  <cols>
    <col min="1" max="1" width="15.42578125" style="2" customWidth="1"/>
    <col min="2" max="2" width="20.140625" style="2" customWidth="1"/>
    <col min="3" max="3" width="21.140625" bestFit="1" customWidth="1"/>
    <col min="4" max="5" width="12.140625" bestFit="1" customWidth="1"/>
  </cols>
  <sheetData>
    <row r="1" spans="1:5" x14ac:dyDescent="0.2">
      <c r="A1" s="1" t="s">
        <v>0</v>
      </c>
      <c r="B1" s="1" t="s">
        <v>12</v>
      </c>
      <c r="C1" s="1" t="s">
        <v>246</v>
      </c>
      <c r="D1" s="8" t="s">
        <v>249</v>
      </c>
      <c r="E1" s="8" t="s">
        <v>253</v>
      </c>
    </row>
    <row r="2" spans="1:5" x14ac:dyDescent="0.2">
      <c r="A2" s="2" t="s">
        <v>29</v>
      </c>
      <c r="B2" s="2">
        <v>6329.6</v>
      </c>
      <c r="C2" t="s">
        <v>254</v>
      </c>
      <c r="D2" t="s">
        <v>250</v>
      </c>
      <c r="E2">
        <v>12</v>
      </c>
    </row>
    <row r="3" spans="1:5" x14ac:dyDescent="0.2">
      <c r="A3" s="2" t="s">
        <v>35</v>
      </c>
      <c r="B3" s="2">
        <v>1747.2</v>
      </c>
      <c r="C3" t="s">
        <v>247</v>
      </c>
      <c r="D3" t="s">
        <v>251</v>
      </c>
      <c r="E3">
        <v>31</v>
      </c>
    </row>
    <row r="4" spans="1:5" x14ac:dyDescent="0.2">
      <c r="A4" s="2" t="s">
        <v>38</v>
      </c>
      <c r="B4" s="2">
        <v>1555.2</v>
      </c>
      <c r="C4" t="s">
        <v>248</v>
      </c>
      <c r="D4" t="s">
        <v>252</v>
      </c>
      <c r="E4">
        <v>9</v>
      </c>
    </row>
    <row r="5" spans="1:5" x14ac:dyDescent="0.2">
      <c r="A5" s="2" t="s">
        <v>42</v>
      </c>
      <c r="B5" s="2">
        <v>2368</v>
      </c>
    </row>
    <row r="6" spans="1:5" x14ac:dyDescent="0.2">
      <c r="A6" s="2" t="s">
        <v>46</v>
      </c>
      <c r="B6" s="2">
        <v>2400</v>
      </c>
    </row>
    <row r="7" spans="1:5" x14ac:dyDescent="0.2">
      <c r="A7" s="2" t="s">
        <v>48</v>
      </c>
      <c r="B7" s="2">
        <v>2918.4</v>
      </c>
    </row>
    <row r="8" spans="1:5" x14ac:dyDescent="0.2">
      <c r="A8" s="2" t="s">
        <v>49</v>
      </c>
      <c r="B8" s="2">
        <v>1299.2</v>
      </c>
    </row>
    <row r="9" spans="1:5" x14ac:dyDescent="0.2">
      <c r="A9" s="2" t="s">
        <v>51</v>
      </c>
      <c r="B9" s="2">
        <v>1363.2</v>
      </c>
    </row>
    <row r="10" spans="1:5" x14ac:dyDescent="0.2">
      <c r="A10" s="2" t="s">
        <v>53</v>
      </c>
      <c r="B10" s="2">
        <v>1318.4</v>
      </c>
    </row>
    <row r="11" spans="1:5" x14ac:dyDescent="0.2">
      <c r="A11" s="2" t="s">
        <v>54</v>
      </c>
      <c r="B11" s="2">
        <v>1427.2</v>
      </c>
    </row>
    <row r="12" spans="1:5" x14ac:dyDescent="0.2">
      <c r="A12" s="2" t="s">
        <v>81</v>
      </c>
      <c r="B12" s="3">
        <v>2236.3000000000002</v>
      </c>
    </row>
    <row r="13" spans="1:5" x14ac:dyDescent="0.2">
      <c r="A13" s="2" t="s">
        <v>83</v>
      </c>
      <c r="B13" s="2">
        <v>708.2</v>
      </c>
    </row>
    <row r="14" spans="1:5" x14ac:dyDescent="0.2">
      <c r="A14" s="2" t="s">
        <v>98</v>
      </c>
      <c r="B14" s="2">
        <v>2067.1999999999998</v>
      </c>
    </row>
    <row r="15" spans="1:5" x14ac:dyDescent="0.2">
      <c r="A15" s="2" t="s">
        <v>100</v>
      </c>
      <c r="B15" s="2">
        <v>2374.4</v>
      </c>
    </row>
    <row r="16" spans="1:5" x14ac:dyDescent="0.2">
      <c r="A16" s="2" t="s">
        <v>102</v>
      </c>
      <c r="B16" s="2">
        <v>4256</v>
      </c>
    </row>
    <row r="17" spans="1:2" x14ac:dyDescent="0.2">
      <c r="A17" s="2" t="s">
        <v>104</v>
      </c>
      <c r="B17" s="2">
        <v>1766.4</v>
      </c>
    </row>
    <row r="18" spans="1:2" x14ac:dyDescent="0.2">
      <c r="A18" s="2" t="s">
        <v>110</v>
      </c>
      <c r="B18" s="2">
        <v>2425.6</v>
      </c>
    </row>
    <row r="19" spans="1:2" x14ac:dyDescent="0.2">
      <c r="A19" s="2" t="s">
        <v>113</v>
      </c>
      <c r="B19" s="2">
        <v>799.36</v>
      </c>
    </row>
    <row r="20" spans="1:2" x14ac:dyDescent="0.2">
      <c r="A20" s="2" t="s">
        <v>137</v>
      </c>
      <c r="B20" s="3">
        <v>3667.8</v>
      </c>
    </row>
    <row r="21" spans="1:2" x14ac:dyDescent="0.2">
      <c r="A21" s="2" t="s">
        <v>138</v>
      </c>
      <c r="B21" s="2">
        <v>1645</v>
      </c>
    </row>
    <row r="22" spans="1:2" x14ac:dyDescent="0.2">
      <c r="A22" s="2" t="s">
        <v>139</v>
      </c>
      <c r="B22" s="3">
        <v>2633.1</v>
      </c>
    </row>
    <row r="23" spans="1:2" x14ac:dyDescent="0.2">
      <c r="A23" s="2" t="s">
        <v>140</v>
      </c>
      <c r="B23" s="3">
        <v>1954.3</v>
      </c>
    </row>
    <row r="24" spans="1:2" x14ac:dyDescent="0.2">
      <c r="A24" s="2" t="s">
        <v>145</v>
      </c>
      <c r="B24" s="2">
        <v>3276.8</v>
      </c>
    </row>
    <row r="25" spans="1:2" x14ac:dyDescent="0.2">
      <c r="A25" s="2" t="s">
        <v>149</v>
      </c>
      <c r="B25" s="2">
        <v>3852.8</v>
      </c>
    </row>
    <row r="26" spans="1:2" x14ac:dyDescent="0.2">
      <c r="A26" s="2" t="s">
        <v>153</v>
      </c>
      <c r="B26" s="2">
        <v>1760</v>
      </c>
    </row>
    <row r="27" spans="1:2" x14ac:dyDescent="0.2">
      <c r="A27" s="2" t="s">
        <v>155</v>
      </c>
      <c r="B27" s="2">
        <v>1025.28</v>
      </c>
    </row>
    <row r="28" spans="1:2" x14ac:dyDescent="0.2">
      <c r="A28" s="2" t="s">
        <v>159</v>
      </c>
      <c r="B28" s="2">
        <v>6003.2</v>
      </c>
    </row>
    <row r="29" spans="1:2" x14ac:dyDescent="0.2">
      <c r="A29" s="2" t="s">
        <v>161</v>
      </c>
      <c r="B29" s="2">
        <v>1516.8</v>
      </c>
    </row>
    <row r="30" spans="1:2" x14ac:dyDescent="0.2">
      <c r="A30" s="2" t="s">
        <v>163</v>
      </c>
      <c r="B30" s="2">
        <v>4019.2</v>
      </c>
    </row>
    <row r="31" spans="1:2" x14ac:dyDescent="0.2">
      <c r="A31" s="2" t="s">
        <v>164</v>
      </c>
      <c r="B31" s="2">
        <v>2368</v>
      </c>
    </row>
    <row r="32" spans="1:2" x14ac:dyDescent="0.2">
      <c r="A32" s="2" t="s">
        <v>165</v>
      </c>
      <c r="B32" s="2">
        <v>1292.8</v>
      </c>
    </row>
    <row r="33" spans="1:2" x14ac:dyDescent="0.2">
      <c r="A33" s="2" t="s">
        <v>166</v>
      </c>
      <c r="B33" s="2">
        <v>837.76</v>
      </c>
    </row>
    <row r="34" spans="1:2" x14ac:dyDescent="0.2">
      <c r="A34" s="2" t="s">
        <v>167</v>
      </c>
      <c r="B34" s="2">
        <v>1237.7600000000002</v>
      </c>
    </row>
    <row r="35" spans="1:2" x14ac:dyDescent="0.2">
      <c r="A35" s="2" t="s">
        <v>170</v>
      </c>
      <c r="B35" s="2">
        <v>3078.4</v>
      </c>
    </row>
    <row r="36" spans="1:2" x14ac:dyDescent="0.2">
      <c r="A36" s="2" t="s">
        <v>172</v>
      </c>
      <c r="B36" s="2">
        <v>676.48</v>
      </c>
    </row>
    <row r="37" spans="1:2" x14ac:dyDescent="0.2">
      <c r="A37" s="2" t="s">
        <v>174</v>
      </c>
      <c r="B37" s="2">
        <v>678.4</v>
      </c>
    </row>
    <row r="38" spans="1:2" x14ac:dyDescent="0.2">
      <c r="A38" s="2" t="s">
        <v>176</v>
      </c>
      <c r="B38" s="2">
        <v>718.08</v>
      </c>
    </row>
    <row r="39" spans="1:2" x14ac:dyDescent="0.2">
      <c r="A39" s="2" t="s">
        <v>180</v>
      </c>
      <c r="B39" s="2">
        <v>886.39999999999986</v>
      </c>
    </row>
    <row r="40" spans="1:2" x14ac:dyDescent="0.2">
      <c r="A40" s="2" t="s">
        <v>181</v>
      </c>
      <c r="B40" s="2">
        <v>875.52</v>
      </c>
    </row>
    <row r="41" spans="1:2" x14ac:dyDescent="0.2">
      <c r="A41" s="2" t="s">
        <v>185</v>
      </c>
      <c r="B41" s="2">
        <v>8896</v>
      </c>
    </row>
    <row r="42" spans="1:2" x14ac:dyDescent="0.2">
      <c r="A42" s="2" t="s">
        <v>214</v>
      </c>
      <c r="B42" s="2">
        <v>503.2</v>
      </c>
    </row>
    <row r="43" spans="1:2" x14ac:dyDescent="0.2">
      <c r="A43" s="2" t="s">
        <v>215</v>
      </c>
      <c r="B43" s="2">
        <v>2087</v>
      </c>
    </row>
    <row r="44" spans="1:2" x14ac:dyDescent="0.2">
      <c r="A44" s="2" t="s">
        <v>216</v>
      </c>
      <c r="B44" s="2">
        <v>858</v>
      </c>
    </row>
    <row r="45" spans="1:2" x14ac:dyDescent="0.2">
      <c r="A45" s="2" t="s">
        <v>217</v>
      </c>
      <c r="B45" s="2">
        <v>1612</v>
      </c>
    </row>
    <row r="46" spans="1:2" x14ac:dyDescent="0.2">
      <c r="A46" s="2" t="s">
        <v>218</v>
      </c>
      <c r="B46" s="2">
        <v>1377</v>
      </c>
    </row>
    <row r="47" spans="1:2" x14ac:dyDescent="0.2">
      <c r="A47" s="2" t="s">
        <v>219</v>
      </c>
      <c r="B47" s="2">
        <v>171</v>
      </c>
    </row>
    <row r="48" spans="1:2" x14ac:dyDescent="0.2">
      <c r="A48" s="2" t="s">
        <v>220</v>
      </c>
      <c r="B48" s="2">
        <v>1523</v>
      </c>
    </row>
    <row r="49" spans="1:2" x14ac:dyDescent="0.2">
      <c r="A49" s="2" t="s">
        <v>221</v>
      </c>
      <c r="B49" s="2">
        <v>302</v>
      </c>
    </row>
    <row r="50" spans="1:2" x14ac:dyDescent="0.2">
      <c r="A50" s="2" t="s">
        <v>222</v>
      </c>
      <c r="B50" s="2">
        <v>1691</v>
      </c>
    </row>
    <row r="51" spans="1:2" x14ac:dyDescent="0.2">
      <c r="A51" s="2" t="s">
        <v>223</v>
      </c>
      <c r="B51" s="2">
        <v>1520</v>
      </c>
    </row>
    <row r="52" spans="1:2" x14ac:dyDescent="0.2">
      <c r="A52" s="2" t="s">
        <v>224</v>
      </c>
      <c r="B52" s="2">
        <v>1444</v>
      </c>
    </row>
    <row r="53" spans="1:2" x14ac:dyDescent="0.2">
      <c r="A53" s="2" t="s">
        <v>225</v>
      </c>
      <c r="B53" s="2">
        <v>1507</v>
      </c>
    </row>
    <row r="61" spans="1:2" x14ac:dyDescent="0.2">
      <c r="B61"/>
    </row>
    <row r="62" spans="1:2" x14ac:dyDescent="0.2">
      <c r="B62" s="6"/>
    </row>
    <row r="63" spans="1:2" x14ac:dyDescent="0.2">
      <c r="B63" s="6"/>
    </row>
    <row r="64" spans="1:2" x14ac:dyDescent="0.2">
      <c r="B64" s="6"/>
    </row>
    <row r="65" spans="2:2" x14ac:dyDescent="0.2">
      <c r="B65" s="6"/>
    </row>
    <row r="66" spans="2:2" x14ac:dyDescent="0.2">
      <c r="B66" s="6"/>
    </row>
    <row r="67" spans="2:2" x14ac:dyDescent="0.2">
      <c r="B67" s="6"/>
    </row>
    <row r="68" spans="2:2" x14ac:dyDescent="0.2">
      <c r="B68" s="6"/>
    </row>
    <row r="69" spans="2:2" x14ac:dyDescent="0.2">
      <c r="B69" s="6"/>
    </row>
    <row r="70" spans="2:2" x14ac:dyDescent="0.2">
      <c r="B70" s="6"/>
    </row>
    <row r="71" spans="2:2" x14ac:dyDescent="0.2">
      <c r="B71" s="6"/>
    </row>
    <row r="72" spans="2:2" x14ac:dyDescent="0.2">
      <c r="B72" s="6"/>
    </row>
    <row r="73" spans="2:2" x14ac:dyDescent="0.2">
      <c r="B73" s="6"/>
    </row>
    <row r="74" spans="2:2" x14ac:dyDescent="0.2">
      <c r="B74" s="6"/>
    </row>
    <row r="75" spans="2:2" x14ac:dyDescent="0.2">
      <c r="B75" s="6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topLeftCell="A34" zoomScale="90" zoomScaleNormal="90" workbookViewId="0">
      <selection activeCell="T71" sqref="T71"/>
    </sheetView>
  </sheetViews>
  <sheetFormatPr defaultRowHeight="12.75" x14ac:dyDescent="0.2"/>
  <cols>
    <col min="1" max="1" width="13.140625" customWidth="1"/>
    <col min="2" max="2" width="21.140625" customWidth="1"/>
    <col min="3" max="3" width="12.5703125" customWidth="1"/>
    <col min="4" max="4" width="12.28515625" customWidth="1"/>
    <col min="5" max="5" width="10.5703125" customWidth="1"/>
    <col min="8" max="8" width="7.28515625" customWidth="1"/>
    <col min="9" max="9" width="5.85546875" customWidth="1"/>
    <col min="10" max="10" width="6.5703125" customWidth="1"/>
    <col min="11" max="11" width="6.85546875" customWidth="1"/>
    <col min="12" max="12" width="22.42578125" customWidth="1"/>
    <col min="13" max="13" width="19.28515625" customWidth="1"/>
    <col min="14" max="14" width="16.5703125" customWidth="1"/>
  </cols>
  <sheetData>
    <row r="1" spans="1:33" x14ac:dyDescent="0.2">
      <c r="A1" s="9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9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7" t="s">
        <v>24</v>
      </c>
      <c r="Z1" s="2"/>
      <c r="AA1" s="2"/>
      <c r="AB1" s="2"/>
      <c r="AC1" s="2"/>
      <c r="AD1" s="2"/>
      <c r="AE1" s="2"/>
      <c r="AF1" s="2"/>
      <c r="AG1" s="2"/>
    </row>
    <row r="2" spans="1:33" x14ac:dyDescent="0.2">
      <c r="A2" s="10" t="s">
        <v>29</v>
      </c>
      <c r="B2" s="2" t="s">
        <v>26</v>
      </c>
      <c r="C2" s="2" t="s">
        <v>27</v>
      </c>
      <c r="D2" s="2" t="s">
        <v>30</v>
      </c>
      <c r="E2">
        <v>818842</v>
      </c>
      <c r="F2">
        <v>9265855</v>
      </c>
      <c r="G2" s="2"/>
      <c r="H2" s="2"/>
      <c r="I2" s="2"/>
      <c r="J2" s="2"/>
      <c r="K2" s="2"/>
      <c r="L2" s="2">
        <v>9890</v>
      </c>
      <c r="M2" s="10">
        <v>6329.6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">
      <c r="A3" s="10" t="s">
        <v>35</v>
      </c>
      <c r="B3" s="2" t="s">
        <v>26</v>
      </c>
      <c r="C3" s="2" t="s">
        <v>27</v>
      </c>
      <c r="D3" s="2" t="s">
        <v>34</v>
      </c>
      <c r="E3">
        <v>812817</v>
      </c>
      <c r="F3">
        <v>9287780</v>
      </c>
      <c r="G3" s="2">
        <v>50</v>
      </c>
      <c r="H3" s="2"/>
      <c r="I3" s="2"/>
      <c r="J3" s="2"/>
      <c r="K3" s="2"/>
      <c r="L3" s="2">
        <v>2730</v>
      </c>
      <c r="M3" s="10">
        <v>1747.2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">
      <c r="A4" s="10" t="s">
        <v>38</v>
      </c>
      <c r="B4" s="2" t="s">
        <v>26</v>
      </c>
      <c r="C4" s="2" t="s">
        <v>27</v>
      </c>
      <c r="D4" s="2" t="s">
        <v>39</v>
      </c>
      <c r="E4">
        <v>815675</v>
      </c>
      <c r="F4">
        <v>9281861</v>
      </c>
      <c r="G4" s="2">
        <v>50</v>
      </c>
      <c r="H4" s="2"/>
      <c r="I4" s="2">
        <v>20</v>
      </c>
      <c r="J4" s="2"/>
      <c r="K4" s="2"/>
      <c r="L4" s="2">
        <v>2430</v>
      </c>
      <c r="M4" s="10">
        <v>1555.2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x14ac:dyDescent="0.2">
      <c r="A5" s="10" t="s">
        <v>42</v>
      </c>
      <c r="B5" s="2" t="s">
        <v>26</v>
      </c>
      <c r="C5" s="2" t="s">
        <v>27</v>
      </c>
      <c r="D5" s="2" t="s">
        <v>43</v>
      </c>
      <c r="E5">
        <v>816265</v>
      </c>
      <c r="F5">
        <v>9282810</v>
      </c>
      <c r="G5" s="2">
        <v>58</v>
      </c>
      <c r="H5" s="2"/>
      <c r="I5" s="2"/>
      <c r="J5" s="2"/>
      <c r="K5" s="2"/>
      <c r="L5" s="2">
        <v>3700</v>
      </c>
      <c r="M5" s="10">
        <v>2368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10" t="s">
        <v>46</v>
      </c>
      <c r="B6" s="2" t="s">
        <v>26</v>
      </c>
      <c r="C6" s="2" t="s">
        <v>27</v>
      </c>
      <c r="D6" s="2" t="s">
        <v>47</v>
      </c>
      <c r="E6">
        <v>813253</v>
      </c>
      <c r="F6">
        <v>9283288</v>
      </c>
      <c r="G6" s="2">
        <v>45</v>
      </c>
      <c r="H6" s="2"/>
      <c r="I6" s="2"/>
      <c r="J6" s="2"/>
      <c r="K6" s="2"/>
      <c r="L6" s="2">
        <v>3750</v>
      </c>
      <c r="M6" s="10">
        <v>2400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x14ac:dyDescent="0.2">
      <c r="A7" s="10" t="s">
        <v>48</v>
      </c>
      <c r="B7" s="2" t="s">
        <v>26</v>
      </c>
      <c r="C7" s="2" t="s">
        <v>27</v>
      </c>
      <c r="D7" s="2" t="s">
        <v>47</v>
      </c>
      <c r="E7">
        <v>812826</v>
      </c>
      <c r="F7">
        <v>9283691</v>
      </c>
      <c r="G7" s="2">
        <v>51</v>
      </c>
      <c r="H7" s="2"/>
      <c r="I7" s="2"/>
      <c r="J7" s="2"/>
      <c r="K7" s="2"/>
      <c r="L7" s="2">
        <v>4560</v>
      </c>
      <c r="M7" s="10">
        <v>2918.4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x14ac:dyDescent="0.2">
      <c r="A8" s="10" t="s">
        <v>49</v>
      </c>
      <c r="B8" s="2" t="s">
        <v>26</v>
      </c>
      <c r="C8" s="2" t="s">
        <v>27</v>
      </c>
      <c r="D8" s="2" t="s">
        <v>50</v>
      </c>
      <c r="E8">
        <v>814645</v>
      </c>
      <c r="F8">
        <v>9284756</v>
      </c>
      <c r="G8" s="2"/>
      <c r="H8" s="2"/>
      <c r="I8" s="2"/>
      <c r="J8" s="2"/>
      <c r="K8" s="2"/>
      <c r="L8" s="2">
        <v>2030</v>
      </c>
      <c r="M8" s="10">
        <v>1299.2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x14ac:dyDescent="0.2">
      <c r="A9" s="10" t="s">
        <v>51</v>
      </c>
      <c r="B9" s="2" t="s">
        <v>26</v>
      </c>
      <c r="C9" s="2" t="s">
        <v>27</v>
      </c>
      <c r="D9" s="2" t="s">
        <v>52</v>
      </c>
      <c r="E9">
        <v>814703</v>
      </c>
      <c r="F9">
        <v>9284018</v>
      </c>
      <c r="G9" s="2">
        <v>15</v>
      </c>
      <c r="H9" s="2"/>
      <c r="I9" s="2">
        <v>5</v>
      </c>
      <c r="J9" s="2"/>
      <c r="K9" s="2"/>
      <c r="L9" s="2">
        <v>2130</v>
      </c>
      <c r="M9" s="10">
        <v>1363.2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x14ac:dyDescent="0.2">
      <c r="A10" s="10" t="s">
        <v>53</v>
      </c>
      <c r="B10" s="2" t="s">
        <v>26</v>
      </c>
      <c r="C10" s="2" t="s">
        <v>27</v>
      </c>
      <c r="D10" s="2" t="s">
        <v>52</v>
      </c>
      <c r="E10">
        <v>814702</v>
      </c>
      <c r="F10">
        <v>9283895</v>
      </c>
      <c r="G10" s="2">
        <v>16</v>
      </c>
      <c r="H10" s="2"/>
      <c r="I10" s="2"/>
      <c r="J10" s="2"/>
      <c r="K10" s="2"/>
      <c r="L10" s="2">
        <v>2060</v>
      </c>
      <c r="M10" s="10">
        <v>1318.4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x14ac:dyDescent="0.2">
      <c r="A11" s="10" t="s">
        <v>54</v>
      </c>
      <c r="B11" s="2" t="s">
        <v>26</v>
      </c>
      <c r="C11" s="2" t="s">
        <v>27</v>
      </c>
      <c r="D11" s="2" t="s">
        <v>52</v>
      </c>
      <c r="E11">
        <v>814702</v>
      </c>
      <c r="F11">
        <v>9283803</v>
      </c>
      <c r="G11" s="2">
        <v>17</v>
      </c>
      <c r="H11" s="2"/>
      <c r="I11" s="2">
        <v>3.6</v>
      </c>
      <c r="J11" s="2"/>
      <c r="K11" s="2"/>
      <c r="L11" s="2">
        <v>2230</v>
      </c>
      <c r="M11" s="10">
        <v>1427.2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x14ac:dyDescent="0.2">
      <c r="A12" s="10" t="s">
        <v>81</v>
      </c>
      <c r="B12" s="2" t="s">
        <v>26</v>
      </c>
      <c r="C12" s="2" t="s">
        <v>82</v>
      </c>
      <c r="D12" s="2"/>
      <c r="E12" s="4">
        <v>812715.89</v>
      </c>
      <c r="F12" s="4">
        <v>9287858.0899999999</v>
      </c>
      <c r="G12" s="2"/>
      <c r="H12" s="2"/>
      <c r="I12" s="2"/>
      <c r="J12" s="2">
        <v>4.7</v>
      </c>
      <c r="K12" s="2">
        <v>255.6</v>
      </c>
      <c r="L12" s="3">
        <v>3760</v>
      </c>
      <c r="M12" s="11">
        <v>2236.3000000000002</v>
      </c>
      <c r="N12" s="2">
        <v>2.15</v>
      </c>
      <c r="O12" s="2">
        <v>8.5999999999999979</v>
      </c>
      <c r="P12" s="2">
        <v>6.5</v>
      </c>
      <c r="Q12" s="2">
        <v>48.8</v>
      </c>
      <c r="R12" s="2">
        <v>813.7</v>
      </c>
      <c r="S12" s="2">
        <v>11.3</v>
      </c>
      <c r="T12" s="2">
        <v>10</v>
      </c>
      <c r="U12" s="2">
        <v>10</v>
      </c>
      <c r="V12" s="2">
        <v>68.599999999999994</v>
      </c>
      <c r="W12" s="2">
        <v>11</v>
      </c>
      <c r="X12" s="3">
        <v>1278.9000000000001</v>
      </c>
      <c r="Y12" s="2">
        <v>0</v>
      </c>
      <c r="Z12" s="2"/>
      <c r="AA12" s="2"/>
      <c r="AB12" s="2"/>
      <c r="AC12" s="2"/>
      <c r="AD12" s="2"/>
      <c r="AE12" s="2"/>
      <c r="AF12" s="2"/>
      <c r="AG12" s="2"/>
    </row>
    <row r="13" spans="1:33" x14ac:dyDescent="0.2">
      <c r="A13" s="10" t="s">
        <v>83</v>
      </c>
      <c r="B13" s="2" t="s">
        <v>26</v>
      </c>
      <c r="C13" s="2" t="s">
        <v>82</v>
      </c>
      <c r="D13" s="2"/>
      <c r="E13" s="4">
        <v>816227.56999999983</v>
      </c>
      <c r="F13" s="4">
        <v>9282755.2799999993</v>
      </c>
      <c r="G13" s="2"/>
      <c r="H13" s="2"/>
      <c r="I13" s="2"/>
      <c r="J13" s="2">
        <v>3.8</v>
      </c>
      <c r="K13" s="2">
        <v>200.2</v>
      </c>
      <c r="L13" s="3">
        <v>1362</v>
      </c>
      <c r="M13" s="10">
        <v>708.2</v>
      </c>
      <c r="N13" s="2">
        <v>0.66000000000000014</v>
      </c>
      <c r="O13" s="2">
        <v>12.3</v>
      </c>
      <c r="P13" s="2">
        <v>23.3</v>
      </c>
      <c r="Q13" s="2">
        <v>128</v>
      </c>
      <c r="R13" s="2">
        <v>198.7</v>
      </c>
      <c r="S13" s="2">
        <v>4.7</v>
      </c>
      <c r="T13" s="2">
        <v>0</v>
      </c>
      <c r="U13" s="2">
        <v>0</v>
      </c>
      <c r="V13" s="2">
        <v>38.700000000000003</v>
      </c>
      <c r="W13" s="2">
        <v>3</v>
      </c>
      <c r="X13" s="2">
        <v>415.4</v>
      </c>
      <c r="Y13" s="2">
        <v>0.1</v>
      </c>
      <c r="Z13" s="2"/>
      <c r="AA13" s="2"/>
      <c r="AB13" s="2"/>
      <c r="AC13" s="2"/>
      <c r="AD13" s="2"/>
      <c r="AE13" s="2"/>
      <c r="AF13" s="2"/>
      <c r="AG13" s="2"/>
    </row>
    <row r="14" spans="1:33" x14ac:dyDescent="0.2">
      <c r="A14" s="10" t="s">
        <v>98</v>
      </c>
      <c r="B14" s="2" t="s">
        <v>85</v>
      </c>
      <c r="C14" s="2" t="s">
        <v>27</v>
      </c>
      <c r="D14" s="2" t="s">
        <v>99</v>
      </c>
      <c r="E14">
        <v>811508</v>
      </c>
      <c r="F14">
        <v>9284620</v>
      </c>
      <c r="G14" s="2">
        <v>40</v>
      </c>
      <c r="H14" s="2"/>
      <c r="I14" s="2">
        <v>19</v>
      </c>
      <c r="J14" s="2"/>
      <c r="K14" s="2"/>
      <c r="L14" s="2">
        <v>3230</v>
      </c>
      <c r="M14" s="10">
        <v>2067.1999999999998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x14ac:dyDescent="0.2">
      <c r="A15" s="10" t="s">
        <v>100</v>
      </c>
      <c r="B15" s="2" t="s">
        <v>85</v>
      </c>
      <c r="C15" s="2" t="s">
        <v>27</v>
      </c>
      <c r="D15" s="2" t="s">
        <v>101</v>
      </c>
      <c r="E15">
        <v>811910</v>
      </c>
      <c r="F15">
        <v>9285171</v>
      </c>
      <c r="G15" s="2">
        <v>47</v>
      </c>
      <c r="H15" s="2"/>
      <c r="I15" s="2"/>
      <c r="J15" s="2"/>
      <c r="K15" s="2"/>
      <c r="L15" s="2">
        <v>3710</v>
      </c>
      <c r="M15" s="10">
        <v>2374.4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x14ac:dyDescent="0.2">
      <c r="A16" s="10" t="s">
        <v>102</v>
      </c>
      <c r="B16" s="2" t="s">
        <v>85</v>
      </c>
      <c r="C16" s="2" t="s">
        <v>27</v>
      </c>
      <c r="D16" s="2" t="s">
        <v>103</v>
      </c>
      <c r="E16">
        <v>808161</v>
      </c>
      <c r="F16">
        <v>9285592</v>
      </c>
      <c r="G16" s="2">
        <v>50</v>
      </c>
      <c r="H16" s="2"/>
      <c r="I16" s="2"/>
      <c r="J16" s="2"/>
      <c r="K16" s="2"/>
      <c r="L16" s="2">
        <v>6650</v>
      </c>
      <c r="M16" s="10">
        <v>4256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x14ac:dyDescent="0.2">
      <c r="A17" s="10" t="s">
        <v>104</v>
      </c>
      <c r="B17" s="2" t="s">
        <v>85</v>
      </c>
      <c r="C17" s="2" t="s">
        <v>27</v>
      </c>
      <c r="D17" s="2" t="s">
        <v>105</v>
      </c>
      <c r="E17">
        <v>806903</v>
      </c>
      <c r="F17">
        <v>9286121</v>
      </c>
      <c r="G17" s="2">
        <v>40</v>
      </c>
      <c r="H17" s="2"/>
      <c r="I17" s="2">
        <v>12</v>
      </c>
      <c r="J17" s="2"/>
      <c r="K17" s="2"/>
      <c r="L17" s="2">
        <v>2760</v>
      </c>
      <c r="M17" s="10">
        <v>1766.4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x14ac:dyDescent="0.2">
      <c r="A18" s="10" t="s">
        <v>110</v>
      </c>
      <c r="B18" s="2" t="s">
        <v>85</v>
      </c>
      <c r="C18" s="2" t="s">
        <v>27</v>
      </c>
      <c r="D18" s="2" t="s">
        <v>111</v>
      </c>
      <c r="E18">
        <v>809239</v>
      </c>
      <c r="F18">
        <v>9285801</v>
      </c>
      <c r="G18" s="2">
        <v>50</v>
      </c>
      <c r="H18" s="2"/>
      <c r="I18" s="2"/>
      <c r="J18" s="2"/>
      <c r="K18" s="2"/>
      <c r="L18" s="2">
        <v>3790</v>
      </c>
      <c r="M18" s="10">
        <v>2425.6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x14ac:dyDescent="0.2">
      <c r="A19" s="10" t="s">
        <v>113</v>
      </c>
      <c r="B19" s="2" t="s">
        <v>85</v>
      </c>
      <c r="C19" s="2" t="s">
        <v>27</v>
      </c>
      <c r="D19" s="2" t="s">
        <v>114</v>
      </c>
      <c r="E19">
        <v>808645</v>
      </c>
      <c r="F19">
        <v>9284113</v>
      </c>
      <c r="G19" s="2">
        <v>50</v>
      </c>
      <c r="H19" s="2"/>
      <c r="I19" s="2"/>
      <c r="J19" s="2"/>
      <c r="K19" s="2"/>
      <c r="L19" s="2">
        <v>1249</v>
      </c>
      <c r="M19" s="10">
        <v>799.36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x14ac:dyDescent="0.2">
      <c r="A20" s="10" t="s">
        <v>137</v>
      </c>
      <c r="B20" s="2" t="s">
        <v>85</v>
      </c>
      <c r="C20" s="2" t="s">
        <v>82</v>
      </c>
      <c r="D20" s="2"/>
      <c r="E20" s="4">
        <v>807122.45999999985</v>
      </c>
      <c r="F20" s="4">
        <v>9286996.6899999995</v>
      </c>
      <c r="G20" s="2"/>
      <c r="H20" s="2"/>
      <c r="I20" s="2"/>
      <c r="J20" s="2">
        <v>5.6</v>
      </c>
      <c r="K20" s="2">
        <v>245.8</v>
      </c>
      <c r="L20" s="3">
        <v>6200</v>
      </c>
      <c r="M20" s="11">
        <v>3667.8</v>
      </c>
      <c r="N20" s="2">
        <v>3.16</v>
      </c>
      <c r="O20" s="2">
        <v>108</v>
      </c>
      <c r="P20" s="2">
        <v>173.8</v>
      </c>
      <c r="Q20" s="2">
        <v>994</v>
      </c>
      <c r="R20" s="2">
        <v>965</v>
      </c>
      <c r="S20" s="2">
        <v>20.7</v>
      </c>
      <c r="T20" s="2">
        <v>20</v>
      </c>
      <c r="U20" s="2">
        <v>20</v>
      </c>
      <c r="V20" s="2">
        <v>8.8000000000000007</v>
      </c>
      <c r="W20" s="2">
        <v>1.8</v>
      </c>
      <c r="X20" s="3">
        <v>2314.6</v>
      </c>
      <c r="Y20" s="2">
        <v>0.03</v>
      </c>
      <c r="Z20" s="2"/>
      <c r="AA20" s="2"/>
      <c r="AB20" s="2"/>
      <c r="AC20" s="2"/>
      <c r="AD20" s="2"/>
      <c r="AE20" s="2"/>
      <c r="AF20" s="2"/>
      <c r="AG20" s="2"/>
    </row>
    <row r="21" spans="1:33" x14ac:dyDescent="0.2">
      <c r="A21" s="10" t="s">
        <v>138</v>
      </c>
      <c r="B21" s="2" t="s">
        <v>85</v>
      </c>
      <c r="C21" s="2" t="s">
        <v>82</v>
      </c>
      <c r="D21" s="2"/>
      <c r="E21" s="4">
        <v>807033.93</v>
      </c>
      <c r="F21" s="4">
        <v>9285961.0600000005</v>
      </c>
      <c r="G21" s="2"/>
      <c r="H21" s="2"/>
      <c r="I21" s="2"/>
      <c r="J21" s="2">
        <v>3.52</v>
      </c>
      <c r="K21" s="2">
        <v>203.2</v>
      </c>
      <c r="L21" s="2">
        <v>3290</v>
      </c>
      <c r="M21" s="10">
        <v>1645</v>
      </c>
      <c r="N21" s="2">
        <v>1.72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x14ac:dyDescent="0.2">
      <c r="A22" s="10" t="s">
        <v>139</v>
      </c>
      <c r="B22" s="2" t="s">
        <v>85</v>
      </c>
      <c r="C22" s="2" t="s">
        <v>82</v>
      </c>
      <c r="D22" s="2"/>
      <c r="E22" s="4">
        <v>807406.89</v>
      </c>
      <c r="F22" s="4">
        <v>9285412.4299999997</v>
      </c>
      <c r="G22" s="2"/>
      <c r="H22" s="2"/>
      <c r="I22" s="2"/>
      <c r="J22" s="2">
        <v>4.0999999999999996</v>
      </c>
      <c r="K22" s="2">
        <v>205.9</v>
      </c>
      <c r="L22" s="3">
        <v>4570</v>
      </c>
      <c r="M22" s="11">
        <v>2633.1</v>
      </c>
      <c r="N22" s="2">
        <v>2.39</v>
      </c>
      <c r="O22" s="2">
        <v>84.4</v>
      </c>
      <c r="P22" s="2">
        <v>103</v>
      </c>
      <c r="Q22" s="2">
        <v>640</v>
      </c>
      <c r="R22" s="2">
        <v>709.6</v>
      </c>
      <c r="S22" s="2">
        <v>26.4</v>
      </c>
      <c r="T22" s="2">
        <v>0</v>
      </c>
      <c r="U22" s="2">
        <v>0</v>
      </c>
      <c r="V22" s="2">
        <v>40.5</v>
      </c>
      <c r="W22" s="2">
        <v>1.2</v>
      </c>
      <c r="X22" s="3">
        <v>1633</v>
      </c>
      <c r="Y22" s="2">
        <v>0</v>
      </c>
      <c r="Z22" s="2"/>
      <c r="AA22" s="2"/>
      <c r="AB22" s="2"/>
      <c r="AC22" s="2"/>
      <c r="AD22" s="2"/>
      <c r="AE22" s="2"/>
      <c r="AF22" s="2"/>
      <c r="AG22" s="2"/>
    </row>
    <row r="23" spans="1:33" x14ac:dyDescent="0.2">
      <c r="A23" s="10" t="s">
        <v>140</v>
      </c>
      <c r="B23" s="2" t="s">
        <v>85</v>
      </c>
      <c r="C23" s="2" t="s">
        <v>141</v>
      </c>
      <c r="D23" s="2"/>
      <c r="E23" s="4">
        <v>811448.31999999983</v>
      </c>
      <c r="F23" s="4">
        <v>9284193.4000000004</v>
      </c>
      <c r="G23" s="2"/>
      <c r="H23" s="2"/>
      <c r="I23" s="2"/>
      <c r="J23" s="2">
        <v>6.2</v>
      </c>
      <c r="K23" s="2">
        <v>169.19999999999996</v>
      </c>
      <c r="L23" s="3">
        <v>3480</v>
      </c>
      <c r="M23" s="11">
        <v>1954.3</v>
      </c>
      <c r="N23" s="2">
        <v>1.8</v>
      </c>
      <c r="O23" s="2">
        <v>126.9</v>
      </c>
      <c r="P23" s="2">
        <v>140.80000000000001</v>
      </c>
      <c r="Q23" s="2">
        <v>904</v>
      </c>
      <c r="R23" s="2">
        <v>331.2</v>
      </c>
      <c r="S23" s="2">
        <v>16.899999999999995</v>
      </c>
      <c r="T23" s="2">
        <v>70</v>
      </c>
      <c r="U23" s="2">
        <v>70</v>
      </c>
      <c r="V23" s="2">
        <v>10.6</v>
      </c>
      <c r="W23" s="2">
        <v>1.2</v>
      </c>
      <c r="X23" s="3">
        <v>1233.5999999999999</v>
      </c>
      <c r="Y23" s="2">
        <v>0.02</v>
      </c>
      <c r="Z23" s="2"/>
      <c r="AA23" s="2"/>
      <c r="AB23" s="2"/>
      <c r="AC23" s="2"/>
      <c r="AD23" s="2"/>
      <c r="AE23" s="2"/>
      <c r="AF23" s="2"/>
      <c r="AG23" s="2"/>
    </row>
    <row r="24" spans="1:33" x14ac:dyDescent="0.2">
      <c r="A24" s="10" t="s">
        <v>145</v>
      </c>
      <c r="B24" s="2" t="s">
        <v>143</v>
      </c>
      <c r="C24" s="2" t="s">
        <v>27</v>
      </c>
      <c r="D24" s="2" t="s">
        <v>146</v>
      </c>
      <c r="E24">
        <v>800150</v>
      </c>
      <c r="F24">
        <v>9288463</v>
      </c>
      <c r="G24" s="2">
        <v>35</v>
      </c>
      <c r="H24" s="2"/>
      <c r="I24" s="2">
        <v>13</v>
      </c>
      <c r="J24" s="2"/>
      <c r="K24" s="2"/>
      <c r="L24" s="2">
        <v>5120</v>
      </c>
      <c r="M24" s="10">
        <v>3276.8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x14ac:dyDescent="0.2">
      <c r="A25" s="10" t="s">
        <v>149</v>
      </c>
      <c r="B25" s="2" t="s">
        <v>143</v>
      </c>
      <c r="C25" s="2" t="s">
        <v>27</v>
      </c>
      <c r="D25" s="2" t="s">
        <v>150</v>
      </c>
      <c r="E25">
        <v>802233</v>
      </c>
      <c r="F25">
        <v>9286853</v>
      </c>
      <c r="G25" s="2">
        <v>36</v>
      </c>
      <c r="H25" s="2"/>
      <c r="I25" s="2"/>
      <c r="J25" s="2"/>
      <c r="K25" s="2"/>
      <c r="L25" s="2">
        <v>6020</v>
      </c>
      <c r="M25" s="10">
        <v>3852.8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x14ac:dyDescent="0.2">
      <c r="A26" s="10" t="s">
        <v>153</v>
      </c>
      <c r="B26" s="2" t="s">
        <v>143</v>
      </c>
      <c r="C26" s="2" t="s">
        <v>27</v>
      </c>
      <c r="D26" s="2" t="s">
        <v>154</v>
      </c>
      <c r="E26">
        <v>803488</v>
      </c>
      <c r="F26">
        <v>9285709</v>
      </c>
      <c r="G26" s="2">
        <v>32</v>
      </c>
      <c r="H26" s="2"/>
      <c r="I26" s="2"/>
      <c r="J26" s="2"/>
      <c r="K26" s="2"/>
      <c r="L26" s="2">
        <v>2750</v>
      </c>
      <c r="M26" s="10">
        <v>1760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x14ac:dyDescent="0.2">
      <c r="A27" s="10" t="s">
        <v>155</v>
      </c>
      <c r="B27" s="2" t="s">
        <v>143</v>
      </c>
      <c r="C27" s="2" t="s">
        <v>27</v>
      </c>
      <c r="D27" s="2" t="s">
        <v>154</v>
      </c>
      <c r="E27">
        <v>803581</v>
      </c>
      <c r="F27">
        <v>9285709</v>
      </c>
      <c r="G27" s="2">
        <v>30</v>
      </c>
      <c r="H27" s="2"/>
      <c r="I27" s="2"/>
      <c r="J27" s="2"/>
      <c r="K27" s="2"/>
      <c r="L27" s="2">
        <v>1602</v>
      </c>
      <c r="M27" s="10">
        <v>1025.28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x14ac:dyDescent="0.2">
      <c r="A28" s="10" t="s">
        <v>159</v>
      </c>
      <c r="B28" s="2" t="s">
        <v>143</v>
      </c>
      <c r="C28" s="2" t="s">
        <v>27</v>
      </c>
      <c r="D28" s="2" t="s">
        <v>152</v>
      </c>
      <c r="E28">
        <v>802576</v>
      </c>
      <c r="F28">
        <v>9287620</v>
      </c>
      <c r="G28" s="2">
        <v>35</v>
      </c>
      <c r="H28" s="2"/>
      <c r="I28" s="2"/>
      <c r="J28" s="2"/>
      <c r="K28" s="2"/>
      <c r="L28" s="2">
        <v>9380</v>
      </c>
      <c r="M28" s="10">
        <v>6003.2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x14ac:dyDescent="0.2">
      <c r="A29" s="10" t="s">
        <v>161</v>
      </c>
      <c r="B29" s="2" t="s">
        <v>143</v>
      </c>
      <c r="C29" s="2" t="s">
        <v>27</v>
      </c>
      <c r="D29" s="2" t="s">
        <v>152</v>
      </c>
      <c r="E29">
        <v>801808</v>
      </c>
      <c r="F29">
        <v>9287993</v>
      </c>
      <c r="G29" s="2">
        <v>30</v>
      </c>
      <c r="H29" s="2"/>
      <c r="I29" s="2"/>
      <c r="J29" s="2"/>
      <c r="K29" s="2"/>
      <c r="L29" s="2">
        <v>2370</v>
      </c>
      <c r="M29" s="10">
        <v>1516.8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x14ac:dyDescent="0.2">
      <c r="A30" s="10" t="s">
        <v>163</v>
      </c>
      <c r="B30" s="2" t="s">
        <v>143</v>
      </c>
      <c r="C30" s="2" t="s">
        <v>27</v>
      </c>
      <c r="D30" s="2" t="s">
        <v>152</v>
      </c>
      <c r="E30">
        <v>801496</v>
      </c>
      <c r="F30">
        <v>9286888</v>
      </c>
      <c r="G30" s="2">
        <v>30</v>
      </c>
      <c r="H30" s="2"/>
      <c r="I30" s="2"/>
      <c r="J30" s="2"/>
      <c r="K30" s="2"/>
      <c r="L30" s="2">
        <v>6280</v>
      </c>
      <c r="M30" s="10">
        <v>4019.2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x14ac:dyDescent="0.2">
      <c r="A31" s="10" t="s">
        <v>164</v>
      </c>
      <c r="B31" s="2" t="s">
        <v>143</v>
      </c>
      <c r="C31" s="2" t="s">
        <v>27</v>
      </c>
      <c r="D31" s="2" t="s">
        <v>152</v>
      </c>
      <c r="E31">
        <v>802504</v>
      </c>
      <c r="F31">
        <v>9285899</v>
      </c>
      <c r="G31" s="2">
        <v>28</v>
      </c>
      <c r="H31" s="2"/>
      <c r="I31" s="2"/>
      <c r="J31" s="2"/>
      <c r="K31" s="2"/>
      <c r="L31" s="2">
        <v>3700</v>
      </c>
      <c r="M31" s="10">
        <v>2368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x14ac:dyDescent="0.2">
      <c r="A32" s="10" t="s">
        <v>165</v>
      </c>
      <c r="B32" s="2" t="s">
        <v>143</v>
      </c>
      <c r="C32" s="2" t="s">
        <v>27</v>
      </c>
      <c r="D32" s="2" t="s">
        <v>152</v>
      </c>
      <c r="E32">
        <v>801217</v>
      </c>
      <c r="F32">
        <v>9286459</v>
      </c>
      <c r="G32" s="2">
        <v>35</v>
      </c>
      <c r="H32" s="2"/>
      <c r="I32" s="2"/>
      <c r="J32" s="2"/>
      <c r="K32" s="2"/>
      <c r="L32" s="2">
        <v>2020</v>
      </c>
      <c r="M32" s="10">
        <v>1292.8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x14ac:dyDescent="0.2">
      <c r="A33" s="10" t="s">
        <v>166</v>
      </c>
      <c r="B33" s="2" t="s">
        <v>143</v>
      </c>
      <c r="C33" s="2" t="s">
        <v>27</v>
      </c>
      <c r="D33" s="2" t="s">
        <v>152</v>
      </c>
      <c r="E33">
        <v>800790</v>
      </c>
      <c r="F33">
        <v>9287261</v>
      </c>
      <c r="G33" s="2">
        <v>35</v>
      </c>
      <c r="H33" s="2"/>
      <c r="I33" s="2"/>
      <c r="J33" s="2"/>
      <c r="K33" s="2"/>
      <c r="L33" s="2">
        <v>1309</v>
      </c>
      <c r="M33" s="10">
        <v>837.76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x14ac:dyDescent="0.2">
      <c r="A34" s="10" t="s">
        <v>167</v>
      </c>
      <c r="B34" s="2" t="s">
        <v>143</v>
      </c>
      <c r="C34" s="2" t="s">
        <v>27</v>
      </c>
      <c r="D34" s="2" t="s">
        <v>152</v>
      </c>
      <c r="E34">
        <v>800730</v>
      </c>
      <c r="F34">
        <v>9287507</v>
      </c>
      <c r="G34" s="2">
        <v>30</v>
      </c>
      <c r="H34" s="2"/>
      <c r="I34" s="2"/>
      <c r="J34" s="2"/>
      <c r="K34" s="2"/>
      <c r="L34" s="2">
        <v>1934</v>
      </c>
      <c r="M34" s="10">
        <v>1237.7600000000002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x14ac:dyDescent="0.2">
      <c r="A35" s="10" t="s">
        <v>170</v>
      </c>
      <c r="B35" s="2" t="s">
        <v>143</v>
      </c>
      <c r="C35" s="2" t="s">
        <v>27</v>
      </c>
      <c r="D35" s="2" t="s">
        <v>171</v>
      </c>
      <c r="E35">
        <v>800119</v>
      </c>
      <c r="F35">
        <v>9288433</v>
      </c>
      <c r="G35" s="2">
        <v>30</v>
      </c>
      <c r="H35" s="2"/>
      <c r="I35" s="2"/>
      <c r="J35" s="2"/>
      <c r="K35" s="2"/>
      <c r="L35" s="2">
        <v>4810</v>
      </c>
      <c r="M35" s="10">
        <v>3078.4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x14ac:dyDescent="0.2">
      <c r="A36" s="10" t="s">
        <v>172</v>
      </c>
      <c r="B36" s="2" t="s">
        <v>143</v>
      </c>
      <c r="C36" s="2" t="s">
        <v>27</v>
      </c>
      <c r="D36" s="2" t="s">
        <v>173</v>
      </c>
      <c r="E36">
        <v>798600</v>
      </c>
      <c r="F36">
        <v>9286104</v>
      </c>
      <c r="G36" s="2">
        <v>30</v>
      </c>
      <c r="H36" s="2"/>
      <c r="I36" s="2"/>
      <c r="J36" s="2"/>
      <c r="K36" s="2"/>
      <c r="L36" s="2">
        <v>1057</v>
      </c>
      <c r="M36" s="10">
        <v>676.48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x14ac:dyDescent="0.2">
      <c r="A37" s="10" t="s">
        <v>174</v>
      </c>
      <c r="B37" s="2" t="s">
        <v>143</v>
      </c>
      <c r="C37" s="2" t="s">
        <v>27</v>
      </c>
      <c r="D37" s="2" t="s">
        <v>175</v>
      </c>
      <c r="E37">
        <v>798419</v>
      </c>
      <c r="F37">
        <v>9286536</v>
      </c>
      <c r="G37" s="2">
        <v>50</v>
      </c>
      <c r="H37" s="2"/>
      <c r="I37" s="2"/>
      <c r="J37" s="2"/>
      <c r="K37" s="2"/>
      <c r="L37" s="2">
        <v>1060</v>
      </c>
      <c r="M37" s="10">
        <v>678.4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x14ac:dyDescent="0.2">
      <c r="A38" s="10" t="s">
        <v>176</v>
      </c>
      <c r="B38" s="2" t="s">
        <v>143</v>
      </c>
      <c r="C38" s="2" t="s">
        <v>27</v>
      </c>
      <c r="D38" s="2" t="s">
        <v>173</v>
      </c>
      <c r="E38">
        <v>798726</v>
      </c>
      <c r="F38">
        <v>9286657</v>
      </c>
      <c r="G38" s="2">
        <v>35</v>
      </c>
      <c r="H38" s="2"/>
      <c r="I38" s="2"/>
      <c r="J38" s="2"/>
      <c r="K38" s="2"/>
      <c r="L38" s="2">
        <v>1122</v>
      </c>
      <c r="M38" s="10">
        <v>718.08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x14ac:dyDescent="0.2">
      <c r="A39" s="10" t="s">
        <v>180</v>
      </c>
      <c r="B39" s="2" t="s">
        <v>143</v>
      </c>
      <c r="C39" s="2" t="s">
        <v>27</v>
      </c>
      <c r="D39" s="2" t="s">
        <v>179</v>
      </c>
      <c r="E39">
        <v>802410</v>
      </c>
      <c r="F39">
        <v>9291249</v>
      </c>
      <c r="G39" s="2">
        <v>30</v>
      </c>
      <c r="H39" s="2"/>
      <c r="I39" s="2"/>
      <c r="J39" s="2"/>
      <c r="K39" s="2"/>
      <c r="L39" s="2">
        <v>1385</v>
      </c>
      <c r="M39" s="10">
        <v>886.39999999999986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x14ac:dyDescent="0.2">
      <c r="A40" s="10" t="s">
        <v>181</v>
      </c>
      <c r="B40" s="2" t="s">
        <v>143</v>
      </c>
      <c r="C40" s="2" t="s">
        <v>27</v>
      </c>
      <c r="D40" s="2" t="s">
        <v>182</v>
      </c>
      <c r="E40">
        <v>800292</v>
      </c>
      <c r="F40">
        <v>9292028</v>
      </c>
      <c r="G40" s="2">
        <v>42</v>
      </c>
      <c r="H40" s="2"/>
      <c r="I40" s="2">
        <v>17</v>
      </c>
      <c r="J40" s="2"/>
      <c r="K40" s="2"/>
      <c r="L40" s="2">
        <v>1368</v>
      </c>
      <c r="M40" s="10">
        <v>875.52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x14ac:dyDescent="0.2">
      <c r="A41" s="10" t="s">
        <v>185</v>
      </c>
      <c r="B41" s="2" t="s">
        <v>143</v>
      </c>
      <c r="C41" s="2" t="s">
        <v>27</v>
      </c>
      <c r="D41" s="2" t="s">
        <v>186</v>
      </c>
      <c r="E41">
        <v>799703</v>
      </c>
      <c r="F41">
        <v>9268176</v>
      </c>
      <c r="G41" s="2">
        <v>50</v>
      </c>
      <c r="H41" s="2"/>
      <c r="I41" s="2"/>
      <c r="J41" s="2"/>
      <c r="K41" s="2"/>
      <c r="L41" s="2">
        <v>13900</v>
      </c>
      <c r="M41" s="10">
        <v>8896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x14ac:dyDescent="0.2">
      <c r="A42" s="10" t="s">
        <v>214</v>
      </c>
      <c r="B42" s="2" t="s">
        <v>143</v>
      </c>
      <c r="C42" s="2" t="s">
        <v>82</v>
      </c>
      <c r="D42" s="2"/>
      <c r="E42" s="4">
        <v>798489.69999999984</v>
      </c>
      <c r="F42" s="4">
        <v>9285292.8900000006</v>
      </c>
      <c r="G42" s="2"/>
      <c r="H42" s="2"/>
      <c r="I42" s="2"/>
      <c r="J42" s="2">
        <v>5.7</v>
      </c>
      <c r="K42" s="2">
        <v>199.4</v>
      </c>
      <c r="L42" s="2">
        <v>881.5</v>
      </c>
      <c r="M42" s="10">
        <v>503.2</v>
      </c>
      <c r="N42" s="2">
        <v>0.4</v>
      </c>
      <c r="O42" s="2">
        <v>17.3</v>
      </c>
      <c r="P42" s="2">
        <v>20.9</v>
      </c>
      <c r="Q42" s="2">
        <v>130.19999999999999</v>
      </c>
      <c r="R42" s="2">
        <v>106</v>
      </c>
      <c r="S42" s="2">
        <v>8.5</v>
      </c>
      <c r="T42" s="2">
        <v>32</v>
      </c>
      <c r="U42" s="2">
        <v>32</v>
      </c>
      <c r="V42" s="2">
        <v>10.6</v>
      </c>
      <c r="W42" s="2">
        <v>4.4000000000000004</v>
      </c>
      <c r="X42" s="2">
        <v>252.1</v>
      </c>
      <c r="Y42" s="2">
        <v>0.05</v>
      </c>
      <c r="Z42" s="2"/>
      <c r="AA42" s="2"/>
      <c r="AB42" s="2"/>
      <c r="AC42" s="2"/>
      <c r="AD42" s="2"/>
      <c r="AE42" s="2"/>
      <c r="AF42" s="2"/>
      <c r="AG42" s="2"/>
    </row>
    <row r="43" spans="1:33" x14ac:dyDescent="0.2">
      <c r="A43" s="10" t="s">
        <v>215</v>
      </c>
      <c r="B43" s="2" t="s">
        <v>143</v>
      </c>
      <c r="C43" s="2" t="s">
        <v>82</v>
      </c>
      <c r="D43" s="2"/>
      <c r="E43" s="4">
        <v>800084.76</v>
      </c>
      <c r="F43" s="4">
        <v>9286853.6600000001</v>
      </c>
      <c r="G43" s="2"/>
      <c r="H43" s="2"/>
      <c r="I43" s="2"/>
      <c r="J43" s="2">
        <v>4.42</v>
      </c>
      <c r="K43" s="2">
        <v>147.69999999999996</v>
      </c>
      <c r="L43" s="2">
        <v>4174</v>
      </c>
      <c r="M43" s="10">
        <v>2087</v>
      </c>
      <c r="N43" s="2">
        <v>2.21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x14ac:dyDescent="0.2">
      <c r="A44" s="10" t="s">
        <v>216</v>
      </c>
      <c r="B44" s="2" t="s">
        <v>143</v>
      </c>
      <c r="C44" s="2" t="s">
        <v>82</v>
      </c>
      <c r="D44" s="2"/>
      <c r="E44" s="4">
        <v>800675.93</v>
      </c>
      <c r="F44" s="4">
        <v>9287437.2300000004</v>
      </c>
      <c r="G44" s="2"/>
      <c r="H44" s="2"/>
      <c r="I44" s="2"/>
      <c r="J44" s="2">
        <v>8.5</v>
      </c>
      <c r="K44" s="2">
        <v>38.5</v>
      </c>
      <c r="L44" s="2">
        <v>1715</v>
      </c>
      <c r="M44" s="10">
        <v>858</v>
      </c>
      <c r="N44" s="2">
        <v>0.85999999999999976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x14ac:dyDescent="0.2">
      <c r="A45" s="10" t="s">
        <v>217</v>
      </c>
      <c r="B45" s="2" t="s">
        <v>143</v>
      </c>
      <c r="C45" s="2" t="s">
        <v>82</v>
      </c>
      <c r="D45" s="2"/>
      <c r="E45" s="4">
        <v>799941.81999999983</v>
      </c>
      <c r="F45" s="4">
        <v>9287820.7400000002</v>
      </c>
      <c r="G45" s="2"/>
      <c r="H45" s="2"/>
      <c r="I45" s="2"/>
      <c r="J45" s="2">
        <v>6.01</v>
      </c>
      <c r="K45" s="2">
        <v>80.299999999999983</v>
      </c>
      <c r="L45" s="2">
        <v>3224</v>
      </c>
      <c r="M45" s="10">
        <v>1612</v>
      </c>
      <c r="N45" s="2">
        <v>1.6799999999999997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x14ac:dyDescent="0.2">
      <c r="A46" s="10" t="s">
        <v>218</v>
      </c>
      <c r="B46" s="2" t="s">
        <v>143</v>
      </c>
      <c r="C46" s="2" t="s">
        <v>82</v>
      </c>
      <c r="D46" s="2"/>
      <c r="E46" s="4">
        <v>800064.81</v>
      </c>
      <c r="F46" s="4">
        <v>9288365.4900000002</v>
      </c>
      <c r="G46" s="2"/>
      <c r="H46" s="2"/>
      <c r="I46" s="2"/>
      <c r="J46" s="2">
        <v>5.75</v>
      </c>
      <c r="K46" s="2">
        <v>88</v>
      </c>
      <c r="L46" s="2">
        <v>2754</v>
      </c>
      <c r="M46" s="10">
        <v>1377</v>
      </c>
      <c r="N46" s="2">
        <v>1.42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x14ac:dyDescent="0.2">
      <c r="A47" s="10" t="s">
        <v>219</v>
      </c>
      <c r="B47" s="2" t="s">
        <v>143</v>
      </c>
      <c r="C47" s="2" t="s">
        <v>82</v>
      </c>
      <c r="D47" s="2"/>
      <c r="E47" s="4">
        <v>802312.55</v>
      </c>
      <c r="F47" s="4">
        <v>9288766.4299999997</v>
      </c>
      <c r="G47" s="2"/>
      <c r="H47" s="2"/>
      <c r="I47" s="2"/>
      <c r="J47" s="2">
        <v>6.17</v>
      </c>
      <c r="K47" s="2">
        <v>68.8</v>
      </c>
      <c r="L47" s="2">
        <v>341</v>
      </c>
      <c r="M47" s="10">
        <v>171</v>
      </c>
      <c r="N47" s="2">
        <v>0.16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x14ac:dyDescent="0.2">
      <c r="A48" s="10" t="s">
        <v>220</v>
      </c>
      <c r="B48" s="2" t="s">
        <v>143</v>
      </c>
      <c r="C48" s="2" t="s">
        <v>82</v>
      </c>
      <c r="D48" s="2"/>
      <c r="E48" s="4">
        <v>803187.01</v>
      </c>
      <c r="F48" s="4">
        <v>9289401.5399999991</v>
      </c>
      <c r="G48" s="2"/>
      <c r="H48" s="2"/>
      <c r="I48" s="2"/>
      <c r="J48" s="2">
        <v>5.61</v>
      </c>
      <c r="K48" s="2">
        <v>88.5</v>
      </c>
      <c r="L48" s="2">
        <v>3046</v>
      </c>
      <c r="M48" s="10">
        <v>1523</v>
      </c>
      <c r="N48" s="2">
        <v>1.58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x14ac:dyDescent="0.2">
      <c r="A49" s="10" t="s">
        <v>221</v>
      </c>
      <c r="B49" s="2" t="s">
        <v>143</v>
      </c>
      <c r="C49" s="2" t="s">
        <v>82</v>
      </c>
      <c r="D49" s="2"/>
      <c r="E49" s="4">
        <v>802918.18999999983</v>
      </c>
      <c r="F49" s="4">
        <v>9291131.6300000008</v>
      </c>
      <c r="G49" s="2"/>
      <c r="H49" s="2"/>
      <c r="I49" s="2"/>
      <c r="J49" s="2">
        <v>6.5</v>
      </c>
      <c r="K49" s="2">
        <v>189.5</v>
      </c>
      <c r="L49" s="2">
        <v>409.2</v>
      </c>
      <c r="M49" s="10">
        <v>302</v>
      </c>
      <c r="N49" s="2">
        <v>0.15</v>
      </c>
      <c r="O49" s="2">
        <v>31.7</v>
      </c>
      <c r="P49" s="2">
        <v>10.4</v>
      </c>
      <c r="Q49" s="2">
        <v>122.4</v>
      </c>
      <c r="R49" s="2">
        <v>28.4</v>
      </c>
      <c r="S49" s="2">
        <v>6.6</v>
      </c>
      <c r="T49" s="2">
        <v>100</v>
      </c>
      <c r="U49" s="2">
        <v>100</v>
      </c>
      <c r="V49" s="2">
        <v>7</v>
      </c>
      <c r="W49" s="2">
        <v>1.6</v>
      </c>
      <c r="X49" s="2">
        <v>81.7</v>
      </c>
      <c r="Y49" s="2">
        <v>0.03</v>
      </c>
      <c r="Z49" s="2"/>
      <c r="AA49" s="2"/>
      <c r="AB49" s="2"/>
      <c r="AC49" s="2"/>
      <c r="AD49" s="2"/>
      <c r="AE49" s="2"/>
      <c r="AF49" s="2"/>
      <c r="AG49" s="2"/>
    </row>
    <row r="50" spans="1:33" x14ac:dyDescent="0.2">
      <c r="A50" s="10" t="s">
        <v>222</v>
      </c>
      <c r="B50" s="2" t="s">
        <v>143</v>
      </c>
      <c r="C50" s="2" t="s">
        <v>82</v>
      </c>
      <c r="D50" s="2"/>
      <c r="E50" s="4">
        <v>802228.69999999984</v>
      </c>
      <c r="F50" s="4">
        <v>9286781.9100000001</v>
      </c>
      <c r="G50" s="2"/>
      <c r="H50" s="2"/>
      <c r="I50" s="2"/>
      <c r="J50" s="2">
        <v>6.94</v>
      </c>
      <c r="K50" s="2">
        <v>89.299999999999983</v>
      </c>
      <c r="L50" s="2">
        <v>3382</v>
      </c>
      <c r="M50" s="10">
        <v>1691</v>
      </c>
      <c r="N50" s="2">
        <v>1.77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x14ac:dyDescent="0.2">
      <c r="A51" s="10" t="s">
        <v>223</v>
      </c>
      <c r="B51" s="2" t="s">
        <v>143</v>
      </c>
      <c r="C51" s="2" t="s">
        <v>82</v>
      </c>
      <c r="D51" s="2"/>
      <c r="E51" s="4">
        <v>805091.27</v>
      </c>
      <c r="F51" s="4">
        <v>9286449.0700000003</v>
      </c>
      <c r="G51" s="2"/>
      <c r="H51" s="2"/>
      <c r="I51" s="2"/>
      <c r="J51" s="2">
        <v>6.09</v>
      </c>
      <c r="K51" s="2">
        <v>95.8</v>
      </c>
      <c r="L51" s="2">
        <v>3040</v>
      </c>
      <c r="M51" s="10">
        <v>1520</v>
      </c>
      <c r="N51" s="2">
        <v>1.58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x14ac:dyDescent="0.2">
      <c r="A52" s="10" t="s">
        <v>224</v>
      </c>
      <c r="B52" s="2" t="s">
        <v>143</v>
      </c>
      <c r="C52" s="2" t="s">
        <v>82</v>
      </c>
      <c r="D52" s="2"/>
      <c r="E52" s="4">
        <v>803640.45999999985</v>
      </c>
      <c r="F52" s="4">
        <v>9285534.4800000004</v>
      </c>
      <c r="G52" s="2"/>
      <c r="H52" s="2"/>
      <c r="I52" s="2"/>
      <c r="J52" s="2">
        <v>6.16</v>
      </c>
      <c r="K52" s="2">
        <v>90.7</v>
      </c>
      <c r="L52" s="2">
        <v>2888</v>
      </c>
      <c r="M52" s="10">
        <v>1444</v>
      </c>
      <c r="N52" s="2">
        <v>1.5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x14ac:dyDescent="0.2">
      <c r="A53" s="10" t="s">
        <v>225</v>
      </c>
      <c r="B53" s="2" t="s">
        <v>143</v>
      </c>
      <c r="C53" s="2" t="s">
        <v>82</v>
      </c>
      <c r="D53" s="2"/>
      <c r="E53" s="4">
        <v>804970.81999999983</v>
      </c>
      <c r="F53" s="4">
        <v>9285762.0299999993</v>
      </c>
      <c r="G53" s="2"/>
      <c r="H53" s="2"/>
      <c r="I53" s="2"/>
      <c r="J53" s="2">
        <v>3.95</v>
      </c>
      <c r="K53" s="2">
        <v>150.80000000000001</v>
      </c>
      <c r="L53" s="2">
        <v>3014</v>
      </c>
      <c r="M53" s="10">
        <v>1507</v>
      </c>
      <c r="N53" s="2">
        <v>1.57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workbookViewId="0">
      <selection sqref="A1:Y8"/>
    </sheetView>
  </sheetViews>
  <sheetFormatPr defaultRowHeight="12.75" x14ac:dyDescent="0.2"/>
  <cols>
    <col min="1" max="2" width="12.5703125" customWidth="1"/>
    <col min="3" max="3" width="14.7109375" customWidth="1"/>
    <col min="4" max="4" width="10.85546875" customWidth="1"/>
    <col min="5" max="5" width="12" customWidth="1"/>
    <col min="6" max="6" width="11.140625" customWidth="1"/>
    <col min="24" max="24" width="13.85546875" customWidth="1"/>
  </cols>
  <sheetData>
    <row r="1" spans="1:33" x14ac:dyDescent="0.2">
      <c r="A1" s="9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9" t="s">
        <v>23</v>
      </c>
      <c r="Y1" s="7" t="s">
        <v>24</v>
      </c>
      <c r="Z1" s="2"/>
      <c r="AA1" s="2"/>
      <c r="AB1" s="2"/>
      <c r="AC1" s="2"/>
      <c r="AD1" s="2"/>
      <c r="AE1" s="2"/>
      <c r="AF1" s="2"/>
      <c r="AG1" s="2"/>
    </row>
    <row r="2" spans="1:33" x14ac:dyDescent="0.2">
      <c r="A2" s="10" t="s">
        <v>81</v>
      </c>
      <c r="B2" s="2" t="s">
        <v>26</v>
      </c>
      <c r="C2" s="2" t="s">
        <v>82</v>
      </c>
      <c r="D2" s="2"/>
      <c r="E2" s="4">
        <v>812715.89</v>
      </c>
      <c r="F2" s="4">
        <v>9287858.0899999999</v>
      </c>
      <c r="G2" s="2"/>
      <c r="H2" s="2"/>
      <c r="I2" s="2"/>
      <c r="J2" s="2">
        <v>4.7</v>
      </c>
      <c r="K2" s="2">
        <v>255.6</v>
      </c>
      <c r="L2" s="3">
        <v>3760</v>
      </c>
      <c r="M2" s="3">
        <v>2236.3000000000002</v>
      </c>
      <c r="N2" s="2">
        <v>2.15</v>
      </c>
      <c r="O2" s="2">
        <v>8.5999999999999979</v>
      </c>
      <c r="P2" s="2">
        <v>6.5</v>
      </c>
      <c r="Q2" s="2">
        <v>48.8</v>
      </c>
      <c r="R2" s="2">
        <v>813.7</v>
      </c>
      <c r="S2" s="2">
        <v>11.3</v>
      </c>
      <c r="T2" s="2">
        <v>10</v>
      </c>
      <c r="U2" s="2">
        <v>10</v>
      </c>
      <c r="V2" s="2">
        <v>68.599999999999994</v>
      </c>
      <c r="W2" s="2">
        <v>11</v>
      </c>
      <c r="X2" s="11">
        <v>1278.9000000000001</v>
      </c>
      <c r="Y2" s="2">
        <v>0</v>
      </c>
      <c r="Z2" s="2"/>
      <c r="AA2" s="2"/>
      <c r="AB2" s="2"/>
      <c r="AC2" s="2"/>
      <c r="AD2" s="2"/>
      <c r="AE2" s="2"/>
      <c r="AF2" s="2"/>
      <c r="AG2" s="2"/>
    </row>
    <row r="3" spans="1:33" x14ac:dyDescent="0.2">
      <c r="A3" s="10" t="s">
        <v>83</v>
      </c>
      <c r="B3" s="2" t="s">
        <v>26</v>
      </c>
      <c r="C3" s="2" t="s">
        <v>82</v>
      </c>
      <c r="D3" s="2"/>
      <c r="E3" s="4">
        <v>816227.56999999983</v>
      </c>
      <c r="F3" s="4">
        <v>9282755.2799999993</v>
      </c>
      <c r="G3" s="2"/>
      <c r="H3" s="2"/>
      <c r="I3" s="2"/>
      <c r="J3" s="2">
        <v>3.8</v>
      </c>
      <c r="K3" s="2">
        <v>200.2</v>
      </c>
      <c r="L3" s="3">
        <v>1362</v>
      </c>
      <c r="M3" s="2">
        <v>708.2</v>
      </c>
      <c r="N3" s="2">
        <v>0.66000000000000014</v>
      </c>
      <c r="O3" s="2">
        <v>12.3</v>
      </c>
      <c r="P3" s="2">
        <v>23.3</v>
      </c>
      <c r="Q3" s="2">
        <v>128</v>
      </c>
      <c r="R3" s="2">
        <v>198.7</v>
      </c>
      <c r="S3" s="2">
        <v>4.7</v>
      </c>
      <c r="T3" s="2">
        <v>0</v>
      </c>
      <c r="U3" s="2">
        <v>0</v>
      </c>
      <c r="V3" s="2">
        <v>38.700000000000003</v>
      </c>
      <c r="W3" s="2">
        <v>3</v>
      </c>
      <c r="X3" s="10">
        <v>415.4</v>
      </c>
      <c r="Y3" s="2">
        <v>0.1</v>
      </c>
      <c r="Z3" s="2"/>
      <c r="AA3" s="2"/>
      <c r="AB3" s="2"/>
      <c r="AC3" s="2"/>
      <c r="AD3" s="2"/>
      <c r="AE3" s="2"/>
      <c r="AF3" s="2"/>
      <c r="AG3" s="2"/>
    </row>
    <row r="4" spans="1:33" x14ac:dyDescent="0.2">
      <c r="A4" s="10" t="s">
        <v>137</v>
      </c>
      <c r="B4" s="2" t="s">
        <v>85</v>
      </c>
      <c r="C4" s="2" t="s">
        <v>82</v>
      </c>
      <c r="D4" s="2"/>
      <c r="E4" s="4">
        <v>807122.45999999985</v>
      </c>
      <c r="F4" s="4">
        <v>9286996.6899999995</v>
      </c>
      <c r="G4" s="2"/>
      <c r="H4" s="2"/>
      <c r="I4" s="2"/>
      <c r="J4" s="2">
        <v>5.6</v>
      </c>
      <c r="K4" s="2">
        <v>245.8</v>
      </c>
      <c r="L4" s="3">
        <v>6200</v>
      </c>
      <c r="M4" s="3">
        <v>3667.8</v>
      </c>
      <c r="N4" s="2">
        <v>3.16</v>
      </c>
      <c r="O4" s="2">
        <v>108</v>
      </c>
      <c r="P4" s="2">
        <v>173.8</v>
      </c>
      <c r="Q4" s="2">
        <v>994</v>
      </c>
      <c r="R4" s="2">
        <v>965</v>
      </c>
      <c r="S4" s="2">
        <v>20.7</v>
      </c>
      <c r="T4" s="2">
        <v>20</v>
      </c>
      <c r="U4" s="2">
        <v>20</v>
      </c>
      <c r="V4" s="2">
        <v>8.8000000000000007</v>
      </c>
      <c r="W4" s="2">
        <v>1.8</v>
      </c>
      <c r="X4" s="11">
        <v>2314.6</v>
      </c>
      <c r="Y4" s="2">
        <v>0.03</v>
      </c>
      <c r="Z4" s="2"/>
      <c r="AA4" s="2"/>
      <c r="AB4" s="2"/>
      <c r="AC4" s="2"/>
      <c r="AD4" s="2"/>
      <c r="AE4" s="2"/>
      <c r="AF4" s="2"/>
      <c r="AG4" s="2"/>
    </row>
    <row r="5" spans="1:33" x14ac:dyDescent="0.2">
      <c r="A5" s="10" t="s">
        <v>139</v>
      </c>
      <c r="B5" s="2" t="s">
        <v>85</v>
      </c>
      <c r="C5" s="2" t="s">
        <v>82</v>
      </c>
      <c r="D5" s="2"/>
      <c r="E5" s="4">
        <v>807406.89</v>
      </c>
      <c r="F5" s="4">
        <v>9285412.4299999997</v>
      </c>
      <c r="G5" s="2"/>
      <c r="H5" s="2"/>
      <c r="I5" s="2"/>
      <c r="J5" s="2">
        <v>4.0999999999999996</v>
      </c>
      <c r="K5" s="2">
        <v>205.9</v>
      </c>
      <c r="L5" s="3">
        <v>4570</v>
      </c>
      <c r="M5" s="3">
        <v>2633.1</v>
      </c>
      <c r="N5" s="2">
        <v>2.39</v>
      </c>
      <c r="O5" s="2">
        <v>84.4</v>
      </c>
      <c r="P5" s="2">
        <v>103</v>
      </c>
      <c r="Q5" s="2">
        <v>640</v>
      </c>
      <c r="R5" s="2">
        <v>709.6</v>
      </c>
      <c r="S5" s="2">
        <v>26.4</v>
      </c>
      <c r="T5" s="2">
        <v>0</v>
      </c>
      <c r="U5" s="2">
        <v>0</v>
      </c>
      <c r="V5" s="2">
        <v>40.5</v>
      </c>
      <c r="W5" s="2">
        <v>1.2</v>
      </c>
      <c r="X5" s="11">
        <v>1633</v>
      </c>
      <c r="Y5" s="2">
        <v>0</v>
      </c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10" t="s">
        <v>140</v>
      </c>
      <c r="B6" s="2" t="s">
        <v>85</v>
      </c>
      <c r="C6" s="2" t="s">
        <v>141</v>
      </c>
      <c r="D6" s="2"/>
      <c r="E6" s="4">
        <v>811448.31999999983</v>
      </c>
      <c r="F6" s="4">
        <v>9284193.4000000004</v>
      </c>
      <c r="G6" s="2"/>
      <c r="H6" s="2"/>
      <c r="I6" s="2"/>
      <c r="J6" s="2">
        <v>6.2</v>
      </c>
      <c r="K6" s="2">
        <v>169.19999999999996</v>
      </c>
      <c r="L6" s="3">
        <v>3480</v>
      </c>
      <c r="M6" s="3">
        <v>1954.3</v>
      </c>
      <c r="N6" s="2">
        <v>1.8</v>
      </c>
      <c r="O6" s="2">
        <v>126.9</v>
      </c>
      <c r="P6" s="2">
        <v>140.80000000000001</v>
      </c>
      <c r="Q6" s="2">
        <v>904</v>
      </c>
      <c r="R6" s="2">
        <v>331.2</v>
      </c>
      <c r="S6" s="2">
        <v>16.899999999999995</v>
      </c>
      <c r="T6" s="2">
        <v>70</v>
      </c>
      <c r="U6" s="2">
        <v>70</v>
      </c>
      <c r="V6" s="2">
        <v>10.6</v>
      </c>
      <c r="W6" s="2">
        <v>1.2</v>
      </c>
      <c r="X6" s="11">
        <v>1233.5999999999999</v>
      </c>
      <c r="Y6" s="2">
        <v>0.02</v>
      </c>
      <c r="Z6" s="2"/>
      <c r="AA6" s="2"/>
      <c r="AB6" s="2"/>
      <c r="AC6" s="2"/>
      <c r="AD6" s="2"/>
      <c r="AE6" s="2"/>
      <c r="AF6" s="2"/>
      <c r="AG6" s="2"/>
    </row>
    <row r="7" spans="1:33" x14ac:dyDescent="0.2">
      <c r="A7" s="10" t="s">
        <v>214</v>
      </c>
      <c r="B7" s="2" t="s">
        <v>143</v>
      </c>
      <c r="C7" s="2" t="s">
        <v>82</v>
      </c>
      <c r="D7" s="2"/>
      <c r="E7" s="4">
        <v>798489.69999999984</v>
      </c>
      <c r="F7" s="4">
        <v>9285292.8900000006</v>
      </c>
      <c r="G7" s="2"/>
      <c r="H7" s="2"/>
      <c r="I7" s="2"/>
      <c r="J7" s="2">
        <v>5.7</v>
      </c>
      <c r="K7" s="2">
        <v>199.4</v>
      </c>
      <c r="L7" s="2">
        <v>881.5</v>
      </c>
      <c r="M7" s="2">
        <v>503.2</v>
      </c>
      <c r="N7" s="2">
        <v>0.4</v>
      </c>
      <c r="O7" s="2">
        <v>17.3</v>
      </c>
      <c r="P7" s="2">
        <v>20.9</v>
      </c>
      <c r="Q7" s="2">
        <v>130.19999999999999</v>
      </c>
      <c r="R7" s="2">
        <v>106</v>
      </c>
      <c r="S7" s="2">
        <v>8.5</v>
      </c>
      <c r="T7" s="2">
        <v>32</v>
      </c>
      <c r="U7" s="2">
        <v>32</v>
      </c>
      <c r="V7" s="2">
        <v>10.6</v>
      </c>
      <c r="W7" s="2">
        <v>4.4000000000000004</v>
      </c>
      <c r="X7" s="10">
        <v>252.1</v>
      </c>
      <c r="Y7" s="2">
        <v>0.05</v>
      </c>
      <c r="Z7" s="2"/>
      <c r="AA7" s="2"/>
      <c r="AB7" s="2"/>
      <c r="AC7" s="2"/>
      <c r="AD7" s="2"/>
      <c r="AE7" s="2"/>
      <c r="AF7" s="2"/>
      <c r="AG7" s="2"/>
    </row>
    <row r="8" spans="1:33" x14ac:dyDescent="0.2">
      <c r="A8" s="10" t="s">
        <v>221</v>
      </c>
      <c r="B8" s="2" t="s">
        <v>143</v>
      </c>
      <c r="C8" s="2" t="s">
        <v>82</v>
      </c>
      <c r="D8" s="2"/>
      <c r="E8" s="4">
        <v>802918.18999999983</v>
      </c>
      <c r="F8" s="4">
        <v>9291131.6300000008</v>
      </c>
      <c r="G8" s="2"/>
      <c r="H8" s="2"/>
      <c r="I8" s="2"/>
      <c r="J8" s="2">
        <v>6.5</v>
      </c>
      <c r="K8" s="2">
        <v>189.5</v>
      </c>
      <c r="L8" s="2">
        <v>409.2</v>
      </c>
      <c r="M8" s="2">
        <v>302</v>
      </c>
      <c r="N8" s="2">
        <v>0.15</v>
      </c>
      <c r="O8" s="2">
        <v>31.7</v>
      </c>
      <c r="P8" s="2">
        <v>10.4</v>
      </c>
      <c r="Q8" s="2">
        <v>122.4</v>
      </c>
      <c r="R8" s="2">
        <v>28.4</v>
      </c>
      <c r="S8" s="2">
        <v>6.6</v>
      </c>
      <c r="T8" s="2">
        <v>100</v>
      </c>
      <c r="U8" s="2">
        <v>100</v>
      </c>
      <c r="V8" s="2">
        <v>7</v>
      </c>
      <c r="W8" s="2">
        <v>1.6</v>
      </c>
      <c r="X8" s="10">
        <v>81.7</v>
      </c>
      <c r="Y8" s="2">
        <v>0.03</v>
      </c>
      <c r="Z8" s="2"/>
      <c r="AA8" s="2"/>
      <c r="AB8" s="2"/>
      <c r="AC8" s="2"/>
      <c r="AD8" s="2"/>
      <c r="AE8" s="2"/>
      <c r="AF8" s="2"/>
      <c r="AG8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workbookViewId="0">
      <selection sqref="A1:Y8"/>
    </sheetView>
  </sheetViews>
  <sheetFormatPr defaultRowHeight="12.75" x14ac:dyDescent="0.2"/>
  <cols>
    <col min="1" max="1" width="13.7109375" customWidth="1"/>
    <col min="2" max="2" width="14.28515625" customWidth="1"/>
    <col min="23" max="23" width="16.42578125" customWidth="1"/>
    <col min="24" max="24" width="17.42578125" customWidth="1"/>
    <col min="25" max="25" width="14.28515625" customWidth="1"/>
  </cols>
  <sheetData>
    <row r="1" spans="1:25" x14ac:dyDescent="0.2">
      <c r="A1" s="9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9" t="s">
        <v>22</v>
      </c>
      <c r="X1" s="14" t="s">
        <v>23</v>
      </c>
      <c r="Y1" s="7" t="s">
        <v>24</v>
      </c>
    </row>
    <row r="2" spans="1:25" x14ac:dyDescent="0.2">
      <c r="A2" s="10" t="s">
        <v>81</v>
      </c>
      <c r="B2" s="2" t="s">
        <v>26</v>
      </c>
      <c r="C2" s="2" t="s">
        <v>82</v>
      </c>
      <c r="D2" s="2"/>
      <c r="E2" s="4">
        <v>812715.89</v>
      </c>
      <c r="F2" s="4">
        <v>9287858.0899999999</v>
      </c>
      <c r="G2" s="2"/>
      <c r="H2" s="2"/>
      <c r="I2" s="2"/>
      <c r="J2" s="2">
        <v>4.7</v>
      </c>
      <c r="K2" s="2">
        <v>255.6</v>
      </c>
      <c r="L2" s="3">
        <v>3760</v>
      </c>
      <c r="M2" s="3">
        <v>2236.3000000000002</v>
      </c>
      <c r="N2" s="2">
        <v>2.15</v>
      </c>
      <c r="O2" s="2">
        <v>8.5999999999999979</v>
      </c>
      <c r="P2" s="2">
        <v>6.5</v>
      </c>
      <c r="Q2" s="2">
        <v>48.8</v>
      </c>
      <c r="R2" s="2">
        <v>813.7</v>
      </c>
      <c r="S2" s="2">
        <v>11.3</v>
      </c>
      <c r="T2" s="2">
        <v>10</v>
      </c>
      <c r="U2" s="2">
        <v>10</v>
      </c>
      <c r="V2" s="2">
        <v>68.599999999999994</v>
      </c>
      <c r="W2" s="10">
        <v>11</v>
      </c>
      <c r="X2" s="12">
        <v>1278.9000000000001</v>
      </c>
      <c r="Y2" s="2">
        <v>0</v>
      </c>
    </row>
    <row r="3" spans="1:25" x14ac:dyDescent="0.2">
      <c r="A3" s="10" t="s">
        <v>83</v>
      </c>
      <c r="B3" s="2" t="s">
        <v>26</v>
      </c>
      <c r="C3" s="2" t="s">
        <v>82</v>
      </c>
      <c r="D3" s="2"/>
      <c r="E3" s="4">
        <v>816227.56999999983</v>
      </c>
      <c r="F3" s="4">
        <v>9282755.2799999993</v>
      </c>
      <c r="G3" s="2"/>
      <c r="H3" s="2"/>
      <c r="I3" s="2"/>
      <c r="J3" s="2">
        <v>3.8</v>
      </c>
      <c r="K3" s="2">
        <v>200.2</v>
      </c>
      <c r="L3" s="3">
        <v>1362</v>
      </c>
      <c r="M3" s="2">
        <v>708.2</v>
      </c>
      <c r="N3" s="2">
        <v>0.66000000000000014</v>
      </c>
      <c r="O3" s="2">
        <v>12.3</v>
      </c>
      <c r="P3" s="2">
        <v>23.3</v>
      </c>
      <c r="Q3" s="2">
        <v>128</v>
      </c>
      <c r="R3" s="2">
        <v>198.7</v>
      </c>
      <c r="S3" s="2">
        <v>4.7</v>
      </c>
      <c r="T3" s="2">
        <v>0</v>
      </c>
      <c r="U3" s="2">
        <v>0</v>
      </c>
      <c r="V3" s="2">
        <v>38.700000000000003</v>
      </c>
      <c r="W3" s="10">
        <v>3</v>
      </c>
      <c r="X3" s="13">
        <v>415.4</v>
      </c>
      <c r="Y3" s="2">
        <v>0.1</v>
      </c>
    </row>
    <row r="4" spans="1:25" x14ac:dyDescent="0.2">
      <c r="A4" s="10" t="s">
        <v>137</v>
      </c>
      <c r="B4" s="2" t="s">
        <v>85</v>
      </c>
      <c r="C4" s="2" t="s">
        <v>82</v>
      </c>
      <c r="D4" s="2"/>
      <c r="E4" s="4">
        <v>807122.45999999985</v>
      </c>
      <c r="F4" s="4">
        <v>9286996.6899999995</v>
      </c>
      <c r="G4" s="2"/>
      <c r="H4" s="2"/>
      <c r="I4" s="2"/>
      <c r="J4" s="2">
        <v>5.6</v>
      </c>
      <c r="K4" s="2">
        <v>245.8</v>
      </c>
      <c r="L4" s="3">
        <v>6200</v>
      </c>
      <c r="M4" s="3">
        <v>3667.8</v>
      </c>
      <c r="N4" s="2">
        <v>3.16</v>
      </c>
      <c r="O4" s="2">
        <v>108</v>
      </c>
      <c r="P4" s="2">
        <v>173.8</v>
      </c>
      <c r="Q4" s="2">
        <v>994</v>
      </c>
      <c r="R4" s="2">
        <v>965</v>
      </c>
      <c r="S4" s="2">
        <v>20.7</v>
      </c>
      <c r="T4" s="2">
        <v>20</v>
      </c>
      <c r="U4" s="2">
        <v>20</v>
      </c>
      <c r="V4" s="2">
        <v>8.8000000000000007</v>
      </c>
      <c r="W4" s="10">
        <v>1.8</v>
      </c>
      <c r="X4" s="12">
        <v>2314.6</v>
      </c>
      <c r="Y4" s="2">
        <v>0.03</v>
      </c>
    </row>
    <row r="5" spans="1:25" x14ac:dyDescent="0.2">
      <c r="A5" s="10" t="s">
        <v>139</v>
      </c>
      <c r="B5" s="2" t="s">
        <v>85</v>
      </c>
      <c r="C5" s="2" t="s">
        <v>82</v>
      </c>
      <c r="D5" s="2"/>
      <c r="E5" s="4">
        <v>807406.89</v>
      </c>
      <c r="F5" s="4">
        <v>9285412.4299999997</v>
      </c>
      <c r="G5" s="2"/>
      <c r="H5" s="2"/>
      <c r="I5" s="2"/>
      <c r="J5" s="2">
        <v>4.0999999999999996</v>
      </c>
      <c r="K5" s="2">
        <v>205.9</v>
      </c>
      <c r="L5" s="3">
        <v>4570</v>
      </c>
      <c r="M5" s="3">
        <v>2633.1</v>
      </c>
      <c r="N5" s="2">
        <v>2.39</v>
      </c>
      <c r="O5" s="2">
        <v>84.4</v>
      </c>
      <c r="P5" s="2">
        <v>103</v>
      </c>
      <c r="Q5" s="2">
        <v>640</v>
      </c>
      <c r="R5" s="2">
        <v>709.6</v>
      </c>
      <c r="S5" s="2">
        <v>26.4</v>
      </c>
      <c r="T5" s="2">
        <v>0</v>
      </c>
      <c r="U5" s="2">
        <v>0</v>
      </c>
      <c r="V5" s="2">
        <v>40.5</v>
      </c>
      <c r="W5" s="10">
        <v>1.2</v>
      </c>
      <c r="X5" s="12">
        <v>1633</v>
      </c>
      <c r="Y5" s="2">
        <v>0</v>
      </c>
    </row>
    <row r="6" spans="1:25" x14ac:dyDescent="0.2">
      <c r="A6" s="10" t="s">
        <v>140</v>
      </c>
      <c r="B6" s="2" t="s">
        <v>85</v>
      </c>
      <c r="C6" s="2" t="s">
        <v>141</v>
      </c>
      <c r="D6" s="2"/>
      <c r="E6" s="4">
        <v>811448.31999999983</v>
      </c>
      <c r="F6" s="4">
        <v>9284193.4000000004</v>
      </c>
      <c r="G6" s="2"/>
      <c r="H6" s="2"/>
      <c r="I6" s="2"/>
      <c r="J6" s="2">
        <v>6.2</v>
      </c>
      <c r="K6" s="2">
        <v>169.19999999999996</v>
      </c>
      <c r="L6" s="3">
        <v>3480</v>
      </c>
      <c r="M6" s="3">
        <v>1954.3</v>
      </c>
      <c r="N6" s="2">
        <v>1.8</v>
      </c>
      <c r="O6" s="2">
        <v>126.9</v>
      </c>
      <c r="P6" s="2">
        <v>140.80000000000001</v>
      </c>
      <c r="Q6" s="2">
        <v>904</v>
      </c>
      <c r="R6" s="2">
        <v>331.2</v>
      </c>
      <c r="S6" s="2">
        <v>16.899999999999995</v>
      </c>
      <c r="T6" s="2">
        <v>70</v>
      </c>
      <c r="U6" s="2">
        <v>70</v>
      </c>
      <c r="V6" s="2">
        <v>10.6</v>
      </c>
      <c r="W6" s="10">
        <v>1.2</v>
      </c>
      <c r="X6" s="12">
        <v>1233.5999999999999</v>
      </c>
      <c r="Y6" s="2">
        <v>0.02</v>
      </c>
    </row>
    <row r="7" spans="1:25" x14ac:dyDescent="0.2">
      <c r="A7" s="10" t="s">
        <v>214</v>
      </c>
      <c r="B7" s="2" t="s">
        <v>143</v>
      </c>
      <c r="C7" s="2" t="s">
        <v>82</v>
      </c>
      <c r="D7" s="2"/>
      <c r="E7" s="4">
        <v>798489.69999999984</v>
      </c>
      <c r="F7" s="4">
        <v>9285292.8900000006</v>
      </c>
      <c r="G7" s="2"/>
      <c r="H7" s="2"/>
      <c r="I7" s="2"/>
      <c r="J7" s="2">
        <v>5.7</v>
      </c>
      <c r="K7" s="2">
        <v>199.4</v>
      </c>
      <c r="L7" s="2">
        <v>881.5</v>
      </c>
      <c r="M7" s="2">
        <v>503.2</v>
      </c>
      <c r="N7" s="2">
        <v>0.4</v>
      </c>
      <c r="O7" s="2">
        <v>17.3</v>
      </c>
      <c r="P7" s="2">
        <v>20.9</v>
      </c>
      <c r="Q7" s="2">
        <v>130.19999999999999</v>
      </c>
      <c r="R7" s="2">
        <v>106</v>
      </c>
      <c r="S7" s="2">
        <v>8.5</v>
      </c>
      <c r="T7" s="2">
        <v>32</v>
      </c>
      <c r="U7" s="2">
        <v>32</v>
      </c>
      <c r="V7" s="2">
        <v>10.6</v>
      </c>
      <c r="W7" s="10">
        <v>4.4000000000000004</v>
      </c>
      <c r="X7" s="13">
        <v>252.1</v>
      </c>
      <c r="Y7" s="2">
        <v>0.05</v>
      </c>
    </row>
    <row r="8" spans="1:25" x14ac:dyDescent="0.2">
      <c r="A8" s="10" t="s">
        <v>221</v>
      </c>
      <c r="B8" s="2" t="s">
        <v>143</v>
      </c>
      <c r="C8" s="2" t="s">
        <v>82</v>
      </c>
      <c r="D8" s="2"/>
      <c r="E8" s="4">
        <v>802918.18999999983</v>
      </c>
      <c r="F8" s="4">
        <v>9291131.6300000008</v>
      </c>
      <c r="G8" s="2"/>
      <c r="H8" s="2"/>
      <c r="I8" s="2"/>
      <c r="J8" s="2">
        <v>6.5</v>
      </c>
      <c r="K8" s="2">
        <v>189.5</v>
      </c>
      <c r="L8" s="2">
        <v>409.2</v>
      </c>
      <c r="M8" s="2">
        <v>302</v>
      </c>
      <c r="N8" s="2">
        <v>0.15</v>
      </c>
      <c r="O8" s="2">
        <v>31.7</v>
      </c>
      <c r="P8" s="2">
        <v>10.4</v>
      </c>
      <c r="Q8" s="2">
        <v>122.4</v>
      </c>
      <c r="R8" s="2">
        <v>28.4</v>
      </c>
      <c r="S8" s="2">
        <v>6.6</v>
      </c>
      <c r="T8" s="2">
        <v>100</v>
      </c>
      <c r="U8" s="2">
        <v>100</v>
      </c>
      <c r="V8" s="2">
        <v>7</v>
      </c>
      <c r="W8" s="10">
        <v>1.6</v>
      </c>
      <c r="X8" s="13">
        <v>81.7</v>
      </c>
      <c r="Y8" s="2">
        <v>0.03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workbookViewId="0">
      <selection activeCell="U26" sqref="U26"/>
    </sheetView>
  </sheetViews>
  <sheetFormatPr defaultRowHeight="12.75" x14ac:dyDescent="0.2"/>
  <cols>
    <col min="1" max="1" width="18.42578125" customWidth="1"/>
    <col min="18" max="18" width="12.85546875" customWidth="1"/>
  </cols>
  <sheetData>
    <row r="1" spans="1:25" x14ac:dyDescent="0.2">
      <c r="A1" s="9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9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4" t="s">
        <v>22</v>
      </c>
      <c r="X1" s="14" t="s">
        <v>23</v>
      </c>
      <c r="Y1" s="7" t="s">
        <v>24</v>
      </c>
    </row>
    <row r="2" spans="1:25" x14ac:dyDescent="0.2">
      <c r="A2" s="10" t="s">
        <v>81</v>
      </c>
      <c r="B2" s="2" t="s">
        <v>26</v>
      </c>
      <c r="C2" s="2" t="s">
        <v>82</v>
      </c>
      <c r="D2" s="2"/>
      <c r="E2" s="4">
        <v>812715.89</v>
      </c>
      <c r="F2" s="4">
        <v>9287858.0899999999</v>
      </c>
      <c r="G2" s="2"/>
      <c r="H2" s="2"/>
      <c r="I2" s="2"/>
      <c r="J2" s="2">
        <v>4.7</v>
      </c>
      <c r="K2" s="2">
        <v>255.6</v>
      </c>
      <c r="L2" s="3">
        <v>3760</v>
      </c>
      <c r="M2" s="3">
        <v>2236.3000000000002</v>
      </c>
      <c r="N2" s="2">
        <v>2.15</v>
      </c>
      <c r="O2" s="2">
        <v>8.5999999999999979</v>
      </c>
      <c r="P2" s="2">
        <v>6.5</v>
      </c>
      <c r="Q2" s="2">
        <v>48.8</v>
      </c>
      <c r="R2" s="10">
        <v>813.7</v>
      </c>
      <c r="S2" s="2">
        <v>11.3</v>
      </c>
      <c r="T2" s="2">
        <v>10</v>
      </c>
      <c r="U2" s="2">
        <v>10</v>
      </c>
      <c r="V2" s="2">
        <v>68.599999999999994</v>
      </c>
      <c r="W2" s="13">
        <v>11</v>
      </c>
      <c r="X2" s="12">
        <v>1278.9000000000001</v>
      </c>
      <c r="Y2" s="2">
        <v>0</v>
      </c>
    </row>
    <row r="3" spans="1:25" x14ac:dyDescent="0.2">
      <c r="A3" s="10" t="s">
        <v>83</v>
      </c>
      <c r="B3" s="2" t="s">
        <v>26</v>
      </c>
      <c r="C3" s="2" t="s">
        <v>82</v>
      </c>
      <c r="D3" s="2"/>
      <c r="E3" s="4">
        <v>816227.56999999983</v>
      </c>
      <c r="F3" s="4">
        <v>9282755.2799999993</v>
      </c>
      <c r="G3" s="2"/>
      <c r="H3" s="2"/>
      <c r="I3" s="2"/>
      <c r="J3" s="2">
        <v>3.8</v>
      </c>
      <c r="K3" s="2">
        <v>200.2</v>
      </c>
      <c r="L3" s="3">
        <v>1362</v>
      </c>
      <c r="M3" s="2">
        <v>708.2</v>
      </c>
      <c r="N3" s="2">
        <v>0.66000000000000014</v>
      </c>
      <c r="O3" s="2">
        <v>12.3</v>
      </c>
      <c r="P3" s="2">
        <v>23.3</v>
      </c>
      <c r="Q3" s="2">
        <v>128</v>
      </c>
      <c r="R3" s="10">
        <v>198.7</v>
      </c>
      <c r="S3" s="2">
        <v>4.7</v>
      </c>
      <c r="T3" s="2">
        <v>0</v>
      </c>
      <c r="U3" s="2">
        <v>0</v>
      </c>
      <c r="V3" s="2">
        <v>38.700000000000003</v>
      </c>
      <c r="W3" s="13">
        <v>3</v>
      </c>
      <c r="X3" s="13">
        <v>415.4</v>
      </c>
      <c r="Y3" s="2">
        <v>0.1</v>
      </c>
    </row>
    <row r="4" spans="1:25" x14ac:dyDescent="0.2">
      <c r="A4" s="10" t="s">
        <v>137</v>
      </c>
      <c r="B4" s="2" t="s">
        <v>85</v>
      </c>
      <c r="C4" s="2" t="s">
        <v>82</v>
      </c>
      <c r="D4" s="2"/>
      <c r="E4" s="4">
        <v>807122.45999999985</v>
      </c>
      <c r="F4" s="4">
        <v>9286996.6899999995</v>
      </c>
      <c r="G4" s="2"/>
      <c r="H4" s="2"/>
      <c r="I4" s="2"/>
      <c r="J4" s="2">
        <v>5.6</v>
      </c>
      <c r="K4" s="2">
        <v>245.8</v>
      </c>
      <c r="L4" s="3">
        <v>6200</v>
      </c>
      <c r="M4" s="3">
        <v>3667.8</v>
      </c>
      <c r="N4" s="2">
        <v>3.16</v>
      </c>
      <c r="O4" s="2">
        <v>108</v>
      </c>
      <c r="P4" s="2">
        <v>173.8</v>
      </c>
      <c r="Q4" s="2">
        <v>994</v>
      </c>
      <c r="R4" s="10">
        <v>965</v>
      </c>
      <c r="S4" s="2">
        <v>20.7</v>
      </c>
      <c r="T4" s="2">
        <v>20</v>
      </c>
      <c r="U4" s="2">
        <v>20</v>
      </c>
      <c r="V4" s="2">
        <v>8.8000000000000007</v>
      </c>
      <c r="W4" s="13">
        <v>1.8</v>
      </c>
      <c r="X4" s="12">
        <v>2314.6</v>
      </c>
      <c r="Y4" s="2">
        <v>0.03</v>
      </c>
    </row>
    <row r="5" spans="1:25" x14ac:dyDescent="0.2">
      <c r="A5" s="10" t="s">
        <v>139</v>
      </c>
      <c r="B5" s="2" t="s">
        <v>85</v>
      </c>
      <c r="C5" s="2" t="s">
        <v>82</v>
      </c>
      <c r="D5" s="2"/>
      <c r="E5" s="4">
        <v>807406.89</v>
      </c>
      <c r="F5" s="4">
        <v>9285412.4299999997</v>
      </c>
      <c r="G5" s="2"/>
      <c r="H5" s="2"/>
      <c r="I5" s="2"/>
      <c r="J5" s="2">
        <v>4.0999999999999996</v>
      </c>
      <c r="K5" s="2">
        <v>205.9</v>
      </c>
      <c r="L5" s="3">
        <v>4570</v>
      </c>
      <c r="M5" s="3">
        <v>2633.1</v>
      </c>
      <c r="N5" s="2">
        <v>2.39</v>
      </c>
      <c r="O5" s="2">
        <v>84.4</v>
      </c>
      <c r="P5" s="2">
        <v>103</v>
      </c>
      <c r="Q5" s="2">
        <v>640</v>
      </c>
      <c r="R5" s="10">
        <v>709.6</v>
      </c>
      <c r="S5" s="2">
        <v>26.4</v>
      </c>
      <c r="T5" s="2">
        <v>0</v>
      </c>
      <c r="U5" s="2">
        <v>0</v>
      </c>
      <c r="V5" s="2">
        <v>40.5</v>
      </c>
      <c r="W5" s="13">
        <v>1.2</v>
      </c>
      <c r="X5" s="12">
        <v>1633</v>
      </c>
      <c r="Y5" s="2">
        <v>0</v>
      </c>
    </row>
    <row r="6" spans="1:25" x14ac:dyDescent="0.2">
      <c r="A6" s="10" t="s">
        <v>140</v>
      </c>
      <c r="B6" s="2" t="s">
        <v>85</v>
      </c>
      <c r="C6" s="2" t="s">
        <v>141</v>
      </c>
      <c r="D6" s="2"/>
      <c r="E6" s="4">
        <v>811448.31999999983</v>
      </c>
      <c r="F6" s="4">
        <v>9284193.4000000004</v>
      </c>
      <c r="G6" s="2"/>
      <c r="H6" s="2"/>
      <c r="I6" s="2"/>
      <c r="J6" s="2">
        <v>6.2</v>
      </c>
      <c r="K6" s="2">
        <v>169.19999999999996</v>
      </c>
      <c r="L6" s="3">
        <v>3480</v>
      </c>
      <c r="M6" s="3">
        <v>1954.3</v>
      </c>
      <c r="N6" s="2">
        <v>1.8</v>
      </c>
      <c r="O6" s="2">
        <v>126.9</v>
      </c>
      <c r="P6" s="2">
        <v>140.80000000000001</v>
      </c>
      <c r="Q6" s="2">
        <v>904</v>
      </c>
      <c r="R6" s="10">
        <v>331.2</v>
      </c>
      <c r="S6" s="2">
        <v>16.899999999999995</v>
      </c>
      <c r="T6" s="2">
        <v>70</v>
      </c>
      <c r="U6" s="2">
        <v>70</v>
      </c>
      <c r="V6" s="2">
        <v>10.6</v>
      </c>
      <c r="W6" s="13">
        <v>1.2</v>
      </c>
      <c r="X6" s="12">
        <v>1233.5999999999999</v>
      </c>
      <c r="Y6" s="2">
        <v>0.02</v>
      </c>
    </row>
    <row r="7" spans="1:25" x14ac:dyDescent="0.2">
      <c r="A7" s="10" t="s">
        <v>214</v>
      </c>
      <c r="B7" s="2" t="s">
        <v>143</v>
      </c>
      <c r="C7" s="2" t="s">
        <v>82</v>
      </c>
      <c r="D7" s="2"/>
      <c r="E7" s="4">
        <v>798489.69999999984</v>
      </c>
      <c r="F7" s="4">
        <v>9285292.8900000006</v>
      </c>
      <c r="G7" s="2"/>
      <c r="H7" s="2"/>
      <c r="I7" s="2"/>
      <c r="J7" s="2">
        <v>5.7</v>
      </c>
      <c r="K7" s="2">
        <v>199.4</v>
      </c>
      <c r="L7" s="2">
        <v>881.5</v>
      </c>
      <c r="M7" s="2">
        <v>503.2</v>
      </c>
      <c r="N7" s="2">
        <v>0.4</v>
      </c>
      <c r="O7" s="2">
        <v>17.3</v>
      </c>
      <c r="P7" s="2">
        <v>20.9</v>
      </c>
      <c r="Q7" s="2">
        <v>130.19999999999999</v>
      </c>
      <c r="R7" s="10">
        <v>106</v>
      </c>
      <c r="S7" s="2">
        <v>8.5</v>
      </c>
      <c r="T7" s="2">
        <v>32</v>
      </c>
      <c r="U7" s="2">
        <v>32</v>
      </c>
      <c r="V7" s="2">
        <v>10.6</v>
      </c>
      <c r="W7" s="13">
        <v>4.4000000000000004</v>
      </c>
      <c r="X7" s="13">
        <v>252.1</v>
      </c>
      <c r="Y7" s="2">
        <v>0.05</v>
      </c>
    </row>
    <row r="8" spans="1:25" x14ac:dyDescent="0.2">
      <c r="A8" s="10" t="s">
        <v>221</v>
      </c>
      <c r="B8" s="2" t="s">
        <v>143</v>
      </c>
      <c r="C8" s="2" t="s">
        <v>82</v>
      </c>
      <c r="D8" s="2"/>
      <c r="E8" s="4">
        <v>802918.18999999983</v>
      </c>
      <c r="F8" s="4">
        <v>9291131.6300000008</v>
      </c>
      <c r="G8" s="2"/>
      <c r="H8" s="2"/>
      <c r="I8" s="2"/>
      <c r="J8" s="2">
        <v>6.5</v>
      </c>
      <c r="K8" s="2">
        <v>189.5</v>
      </c>
      <c r="L8" s="2">
        <v>409.2</v>
      </c>
      <c r="M8" s="2">
        <v>302</v>
      </c>
      <c r="N8" s="2">
        <v>0.15</v>
      </c>
      <c r="O8" s="2">
        <v>31.7</v>
      </c>
      <c r="P8" s="2">
        <v>10.4</v>
      </c>
      <c r="Q8" s="2">
        <v>122.4</v>
      </c>
      <c r="R8" s="10">
        <v>28.4</v>
      </c>
      <c r="S8" s="2">
        <v>6.6</v>
      </c>
      <c r="T8" s="2">
        <v>100</v>
      </c>
      <c r="U8" s="2">
        <v>100</v>
      </c>
      <c r="V8" s="2">
        <v>7</v>
      </c>
      <c r="W8" s="13">
        <v>1.6</v>
      </c>
      <c r="X8" s="13">
        <v>81.7</v>
      </c>
      <c r="Y8" s="2">
        <v>0.03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todos os poços</vt:lpstr>
      <vt:lpstr>Classes</vt:lpstr>
      <vt:lpstr>STD</vt:lpstr>
      <vt:lpstr>cloreto</vt:lpstr>
      <vt:lpstr>sulfato</vt:lpstr>
      <vt:lpstr>sódio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Agnelo Soares</dc:creator>
  <cp:keywords/>
  <dc:description/>
  <cp:lastModifiedBy>Alunos</cp:lastModifiedBy>
  <cp:revision>0</cp:revision>
  <dcterms:created xsi:type="dcterms:W3CDTF">2023-12-12T18:43:56Z</dcterms:created>
  <dcterms:modified xsi:type="dcterms:W3CDTF">2025-02-25T19:36:13Z</dcterms:modified>
</cp:coreProperties>
</file>